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lorado River" sheetId="1" state="visible" r:id="rId1"/>
    <sheet xmlns:r="http://schemas.openxmlformats.org/officeDocument/2006/relationships" name="iii(c)" sheetId="2" state="visible" r:id="rId2"/>
    <sheet xmlns:r="http://schemas.openxmlformats.org/officeDocument/2006/relationships" name="Imperial" sheetId="3" state="visible" r:id="rId3"/>
    <sheet xmlns:r="http://schemas.openxmlformats.org/officeDocument/2006/relationships" name="Not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;[Red]-#,##0.00"/>
  </numFmts>
  <fonts count="4">
    <font>
      <name val="Calibri"/>
      <family val="2"/>
      <color theme="1"/>
      <sz val="11"/>
      <scheme val="minor"/>
    </font>
    <font>
      <b val="1"/>
    </font>
    <font>
      <name val="Arial Narrow"/>
      <color rgb="00000000"/>
      <sz val="10"/>
    </font>
    <font>
      <name val="Arial"/>
      <family val="2"/>
      <sz val="10"/>
    </font>
  </fonts>
  <fills count="16">
    <fill>
      <patternFill/>
    </fill>
    <fill>
      <patternFill patternType="gray125"/>
    </fill>
    <fill>
      <patternFill patternType="solid">
        <fgColor rgb="00b3cac7"/>
        <bgColor rgb="00b3cac7"/>
      </patternFill>
    </fill>
    <fill>
      <patternFill patternType="solid">
        <fgColor rgb="00e8ffe0"/>
        <bgColor rgb="00e8ffe0"/>
      </patternFill>
    </fill>
    <fill>
      <patternFill patternType="solid">
        <fgColor rgb="00fff0f0"/>
        <bgColor rgb="00fff0f0"/>
      </patternFill>
    </fill>
    <fill>
      <patternFill patternType="solid">
        <fgColor rgb="00ffffd0"/>
        <bgColor rgb="00ffffd0"/>
      </patternFill>
    </fill>
    <fill>
      <patternFill patternType="solid">
        <fgColor rgb="00e0f0ff"/>
        <bgColor rgb="00e0f0ff"/>
      </patternFill>
    </fill>
    <fill>
      <patternFill patternType="solid">
        <fgColor rgb="00ffb66c"/>
        <bgColor rgb="00ffb66c"/>
      </patternFill>
    </fill>
    <fill>
      <patternFill patternType="solid">
        <fgColor rgb="00ffe0ff"/>
        <bgColor rgb="00ffe0ff"/>
      </patternFill>
    </fill>
    <fill>
      <patternFill patternType="solid">
        <fgColor rgb="FFFFE6E6"/>
        <bgColor rgb="FFFFE0FF"/>
      </patternFill>
    </fill>
    <fill>
      <patternFill patternType="solid">
        <fgColor rgb="FFB3CAC7"/>
        <bgColor rgb="FF99CCFF"/>
      </patternFill>
    </fill>
    <fill>
      <patternFill patternType="solid">
        <fgColor rgb="FFFFB66C"/>
        <bgColor rgb="FFFF99CC"/>
      </patternFill>
    </fill>
    <fill>
      <patternFill patternType="solid">
        <fgColor rgb="FFE8FFE0"/>
        <bgColor rgb="FFFFFFD0"/>
      </patternFill>
    </fill>
    <fill>
      <patternFill patternType="solid">
        <fgColor rgb="FFFFFFD0"/>
        <bgColor rgb="FFE8FFE0"/>
      </patternFill>
    </fill>
    <fill>
      <patternFill patternType="solid">
        <fgColor rgb="FFE0F0FF"/>
        <bgColor rgb="FFCCFFFF"/>
      </patternFill>
    </fill>
    <fill>
      <patternFill patternType="solid">
        <fgColor rgb="FFFFE0FF"/>
        <bgColor rgb="FFFFE6E6"/>
      </patternFill>
    </fill>
  </fills>
  <borders count="21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000000"/>
      </left>
      <right style="thin">
        <color rgb="00000000"/>
      </right>
    </border>
    <border>
      <right style="thin">
        <color rgb="00000000"/>
      </right>
    </border>
    <border>
      <right style="medium">
        <color rgb="00000000"/>
      </right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top style="thin">
        <color rgb="00000000"/>
      </top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/>
      <right/>
      <top style="thin"/>
      <bottom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 style="thin"/>
      <right/>
      <top style="thin"/>
      <bottom style="thin"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/>
      <bottom/>
      <diagonal/>
    </border>
    <border>
      <left style="thin"/>
      <right style="thin"/>
      <top/>
      <bottom style="thin"/>
      <diagonal/>
    </border>
    <border>
      <left style="thin"/>
      <right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2" fillId="0" borderId="5" applyAlignment="1" pivotButton="0" quotePrefix="0" xfId="0">
      <alignment horizontal="center" vertical="top" wrapText="1"/>
    </xf>
    <xf numFmtId="0" fontId="2" fillId="0" borderId="6" applyAlignment="1" pivotButton="0" quotePrefix="0" xfId="0">
      <alignment horizontal="center" vertical="top" wrapText="1"/>
    </xf>
    <xf numFmtId="0" fontId="2" fillId="0" borderId="7" applyAlignment="1" pivotButton="0" quotePrefix="0" xfId="0">
      <alignment horizontal="center" vertical="top" wrapText="1"/>
    </xf>
    <xf numFmtId="0" fontId="2" fillId="0" borderId="2" pivotButton="0" quotePrefix="0" xfId="0"/>
    <xf numFmtId="2" fontId="2" fillId="3" borderId="0" pivotButton="0" quotePrefix="0" xfId="0"/>
    <xf numFmtId="2" fontId="2" fillId="3" borderId="3" pivotButton="0" quotePrefix="0" xfId="0"/>
    <xf numFmtId="2" fontId="2" fillId="4" borderId="0" pivotButton="0" quotePrefix="0" xfId="0"/>
    <xf numFmtId="2" fontId="2" fillId="4" borderId="2" pivotButton="0" quotePrefix="0" xfId="0"/>
    <xf numFmtId="2" fontId="2" fillId="2" borderId="0" pivotButton="0" quotePrefix="0" xfId="0"/>
    <xf numFmtId="2" fontId="2" fillId="0" borderId="0" pivotButton="0" quotePrefix="0" xfId="0"/>
    <xf numFmtId="164" fontId="2" fillId="0" borderId="0" pivotButton="0" quotePrefix="0" xfId="0"/>
    <xf numFmtId="2" fontId="2" fillId="5" borderId="0" pivotButton="0" quotePrefix="0" xfId="0"/>
    <xf numFmtId="2" fontId="2" fillId="6" borderId="4" pivotButton="0" quotePrefix="0" xfId="0"/>
    <xf numFmtId="2" fontId="2" fillId="6" borderId="0" pivotButton="0" quotePrefix="0" xfId="0"/>
    <xf numFmtId="2" fontId="2" fillId="7" borderId="0" pivotButton="0" quotePrefix="0" xfId="0"/>
    <xf numFmtId="2" fontId="2" fillId="7" borderId="2" pivotButton="0" quotePrefix="0" xfId="0"/>
    <xf numFmtId="2" fontId="2" fillId="8" borderId="0" pivotButton="0" quotePrefix="0" xfId="0"/>
    <xf numFmtId="0" fontId="2" fillId="5" borderId="0" pivotButton="0" quotePrefix="0" xfId="0"/>
    <xf numFmtId="0" fontId="2" fillId="0" borderId="0" pivotButton="0" quotePrefix="0" xfId="0"/>
    <xf numFmtId="2" fontId="2" fillId="0" borderId="0" applyAlignment="1" pivotButton="0" quotePrefix="0" xfId="0">
      <alignment horizontal="center" vertical="center"/>
    </xf>
    <xf numFmtId="164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0" fontId="2" fillId="3" borderId="0" pivotButton="0" quotePrefix="0" xfId="0"/>
    <xf numFmtId="0" fontId="2" fillId="4" borderId="0" pivotButton="0" quotePrefix="0" xfId="0"/>
    <xf numFmtId="0" fontId="2" fillId="7" borderId="0" pivotButton="0" quotePrefix="0" xfId="0"/>
    <xf numFmtId="0" fontId="3" fillId="0" borderId="8" applyAlignment="1" pivotButton="0" quotePrefix="0" xfId="0">
      <alignment horizontal="general" vertical="bottom"/>
    </xf>
    <xf numFmtId="0" fontId="3" fillId="0" borderId="9" applyAlignment="1" pivotButton="0" quotePrefix="0" xfId="0">
      <alignment horizontal="general" vertical="bottom"/>
    </xf>
    <xf numFmtId="0" fontId="3" fillId="0" borderId="10" applyAlignment="1" pivotButton="0" quotePrefix="0" xfId="0">
      <alignment horizontal="general" vertical="bottom"/>
    </xf>
    <xf numFmtId="0" fontId="3" fillId="0" borderId="11" applyAlignment="1" pivotButton="0" quotePrefix="0" xfId="0">
      <alignment horizontal="general" vertical="bottom"/>
    </xf>
    <xf numFmtId="0" fontId="3" fillId="0" borderId="12" applyAlignment="1" pivotButton="0" quotePrefix="0" xfId="0">
      <alignment horizontal="general" vertical="bottom"/>
    </xf>
    <xf numFmtId="0" fontId="3" fillId="0" borderId="12" applyAlignment="1" pivotButton="0" quotePrefix="0" xfId="0">
      <alignment horizontal="center" vertical="bottom"/>
    </xf>
    <xf numFmtId="0" fontId="3" fillId="0" borderId="13" applyAlignment="1" pivotButton="0" quotePrefix="0" xfId="0">
      <alignment horizontal="general" vertical="bottom"/>
    </xf>
    <xf numFmtId="0" fontId="3" fillId="9" borderId="14" applyAlignment="1" pivotButton="0" quotePrefix="0" xfId="0">
      <alignment horizontal="general" vertical="bottom"/>
    </xf>
    <xf numFmtId="0" fontId="3" fillId="0" borderId="0" applyAlignment="1" pivotButton="0" quotePrefix="0" xfId="0">
      <alignment horizontal="center" vertical="bottom"/>
    </xf>
    <xf numFmtId="0" fontId="3" fillId="0" borderId="0" applyAlignment="1" pivotButton="0" quotePrefix="0" xfId="0">
      <alignment horizontal="general" vertical="bottom"/>
    </xf>
    <xf numFmtId="0" fontId="3" fillId="0" borderId="15" applyAlignment="1" pivotButton="0" quotePrefix="0" xfId="0">
      <alignment horizontal="general" vertical="bottom"/>
    </xf>
    <xf numFmtId="0" fontId="3" fillId="10" borderId="14" applyAlignment="1" pivotButton="0" quotePrefix="0" xfId="0">
      <alignment horizontal="general" vertical="bottom"/>
    </xf>
    <xf numFmtId="0" fontId="3" fillId="11" borderId="16" applyAlignment="1" pivotButton="0" quotePrefix="0" xfId="0">
      <alignment horizontal="general" vertical="bottom"/>
    </xf>
    <xf numFmtId="0" fontId="3" fillId="12" borderId="16" applyAlignment="1" pivotButton="0" quotePrefix="0" xfId="0">
      <alignment horizontal="general" vertical="bottom"/>
    </xf>
    <xf numFmtId="0" fontId="3" fillId="13" borderId="16" applyAlignment="1" pivotButton="0" quotePrefix="0" xfId="0">
      <alignment horizontal="general" vertical="bottom"/>
    </xf>
    <xf numFmtId="0" fontId="3" fillId="14" borderId="16" applyAlignment="1" pivotButton="0" quotePrefix="0" xfId="0">
      <alignment horizontal="general" vertical="bottom"/>
    </xf>
    <xf numFmtId="0" fontId="3" fillId="15" borderId="16" applyAlignment="1" pivotButton="0" quotePrefix="0" xfId="0">
      <alignment horizontal="general" vertical="bottom"/>
    </xf>
    <xf numFmtId="0" fontId="3" fillId="0" borderId="17" applyAlignment="1" pivotButton="0" quotePrefix="0" xfId="0">
      <alignment horizontal="general" vertical="bottom"/>
    </xf>
    <xf numFmtId="0" fontId="3" fillId="0" borderId="18" applyAlignment="1" pivotButton="0" quotePrefix="0" xfId="0">
      <alignment horizontal="general" vertical="bottom"/>
    </xf>
    <xf numFmtId="0" fontId="3" fillId="0" borderId="19" applyAlignment="1" pivotButton="0" quotePrefix="0" xfId="0">
      <alignment horizontal="center" vertical="bottom"/>
    </xf>
    <xf numFmtId="0" fontId="3" fillId="0" borderId="19" applyAlignment="1" pivotButton="0" quotePrefix="0" xfId="0">
      <alignment horizontal="general" vertical="bottom"/>
    </xf>
    <xf numFmtId="0" fontId="3" fillId="0" borderId="20" applyAlignment="1" pivotButton="0" quotePrefix="0" xfId="0">
      <alignment horizontal="general" vertical="bottom"/>
    </xf>
    <xf numFmtId="0" fontId="3" fillId="0" borderId="16" applyAlignment="1" pivotButton="0" quotePrefix="0" xfId="0">
      <alignment horizontal="general" vertical="bottom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I64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5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5" customWidth="1" min="9" max="9"/>
    <col width="5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5" customWidth="1" min="18" max="18"/>
    <col width="5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5" customWidth="1" min="27" max="27"/>
    <col width="5" customWidth="1" min="28" max="28"/>
    <col width="5" customWidth="1" min="29" max="29"/>
    <col width="5" customWidth="1" min="30" max="30"/>
  </cols>
  <sheetData>
    <row r="1" ht="25" customHeight="1">
      <c r="A1" s="1" t="inlineStr">
        <is>
          <t>Year</t>
        </is>
      </c>
      <c r="B1" s="2" t="inlineStr">
        <is>
          <t>Natural Lees Ferry</t>
        </is>
      </c>
      <c r="C1" s="2" t="inlineStr">
        <is>
          <t>Natural Border</t>
        </is>
      </c>
      <c r="D1" s="2" t="inlineStr">
        <is>
          <t>NV</t>
        </is>
      </c>
      <c r="E1" s="2" t="inlineStr">
        <is>
          <t>AZ</t>
        </is>
      </c>
      <c r="F1" s="2" t="inlineStr">
        <is>
          <t>CA</t>
        </is>
      </c>
      <c r="G1" s="2" t="inlineStr">
        <is>
          <t>Lower Basin CU</t>
        </is>
      </c>
      <c r="H1" s="2" t="inlineStr">
        <is>
          <t>Mexico</t>
        </is>
      </c>
      <c r="I1" s="2" t="inlineStr">
        <is>
          <t>Mead Evaporation</t>
        </is>
      </c>
      <c r="J1" s="2" t="inlineStr">
        <is>
          <t>Hoover Release</t>
        </is>
      </c>
      <c r="K1" s="2" t="inlineStr">
        <is>
          <t>Hv-Mx</t>
        </is>
      </c>
      <c r="L1" s="2" t="inlineStr">
        <is>
          <t>Diff 7.5</t>
        </is>
      </c>
      <c r="M1" s="2" t="inlineStr">
        <is>
          <t>Hoover USGS</t>
        </is>
      </c>
      <c r="N1" s="2" t="inlineStr">
        <is>
          <t>Diamond Creek</t>
        </is>
      </c>
      <c r="O1" s="2" t="inlineStr">
        <is>
          <t>Mead</t>
        </is>
      </c>
      <c r="P1" s="2" t="inlineStr">
        <is>
          <t>Powell</t>
        </is>
      </c>
      <c r="Q1" s="2" t="inlineStr">
        <is>
          <t>Powell Evaporation</t>
        </is>
      </c>
      <c r="R1" s="2" t="inlineStr">
        <is>
          <t>Glen Canyon</t>
        </is>
      </c>
      <c r="S1" s="2" t="inlineStr">
        <is>
          <t>Lees Ferry USGS</t>
        </is>
      </c>
      <c r="T1" s="2" t="inlineStr">
        <is>
          <t>Inflow</t>
        </is>
      </c>
      <c r="U1" s="2" t="inlineStr">
        <is>
          <t>Inflow Unregulated</t>
        </is>
      </c>
      <c r="V1" s="2" t="inlineStr">
        <is>
          <t>Upper Basin CU</t>
        </is>
      </c>
      <c r="W1" s="2" t="inlineStr">
        <is>
          <t>CO</t>
        </is>
      </c>
      <c r="X1" s="2" t="inlineStr">
        <is>
          <t>UT</t>
        </is>
      </c>
      <c r="Y1" s="2" t="inlineStr">
        <is>
          <t>WY</t>
        </is>
      </c>
      <c r="Z1" s="2" t="inlineStr">
        <is>
          <t>NM</t>
        </is>
      </c>
      <c r="AA1" s="2" t="inlineStr">
        <is>
          <t>AZ_</t>
        </is>
      </c>
      <c r="AB1" s="2" t="inlineStr">
        <is>
          <t>GC Inflow</t>
        </is>
      </c>
      <c r="AC1" s="2" t="inlineStr">
        <is>
          <t>Mead Elevation</t>
        </is>
      </c>
      <c r="AD1" s="3" t="inlineStr">
        <is>
          <t>Powell Elevation</t>
        </is>
      </c>
      <c r="AE1" t="inlineStr">
        <is>
          <t>03/06/2026 09:32AM</t>
        </is>
      </c>
    </row>
    <row r="2">
      <c r="A2" s="4" t="n">
        <v>1964</v>
      </c>
      <c r="B2" s="5" t="n">
        <v>10.414057</v>
      </c>
      <c r="C2" s="6" t="n">
        <v>10.69969</v>
      </c>
      <c r="D2" s="7" t="n">
        <v>0.025297</v>
      </c>
      <c r="E2" s="7" t="n">
        <v>1.127176</v>
      </c>
      <c r="F2" s="7" t="n">
        <v>5.064733</v>
      </c>
      <c r="G2" s="8">
        <f>SUM(D2:F2)</f>
        <v/>
      </c>
      <c r="H2" s="9" t="inlineStr"/>
      <c r="I2" s="10" t="inlineStr"/>
      <c r="J2" s="9" t="inlineStr"/>
      <c r="K2" s="10">
        <f>J2 - H2</f>
        <v/>
      </c>
      <c r="L2" s="11">
        <f>K2-7.5</f>
        <v/>
      </c>
      <c r="M2" s="12" t="n">
        <v>8.234111785888672</v>
      </c>
      <c r="N2" s="12" t="inlineStr"/>
      <c r="O2" s="13" t="n">
        <v>11.6230001449585</v>
      </c>
      <c r="P2" s="14" t="n">
        <v>4.097300052642822</v>
      </c>
      <c r="Q2" s="15" t="n">
        <v>0.07377516478300095</v>
      </c>
      <c r="R2" s="12" t="n">
        <v>2.413482427597046</v>
      </c>
      <c r="S2" s="12" t="n">
        <v>2.413469076156616</v>
      </c>
      <c r="T2" s="12" t="n">
        <v>6.646400928497314</v>
      </c>
      <c r="U2" s="12" t="n">
        <v>7.491608142852783</v>
      </c>
      <c r="V2" s="16" t="inlineStr"/>
      <c r="W2" s="15" t="inlineStr"/>
      <c r="X2" s="15" t="inlineStr"/>
      <c r="Y2" s="15" t="inlineStr"/>
      <c r="Z2" s="15" t="inlineStr"/>
      <c r="AA2" s="15" t="inlineStr"/>
      <c r="AB2" s="12" t="inlineStr"/>
      <c r="AC2" s="17" t="n">
        <v>1093.489990234375</v>
      </c>
      <c r="AD2" s="17" t="n">
        <v>3491.68994140625</v>
      </c>
      <c r="AF2" s="18" t="n"/>
      <c r="AG2" s="18" t="n"/>
      <c r="AH2" s="18" t="n"/>
      <c r="AI2" s="18" t="n"/>
    </row>
    <row r="3">
      <c r="A3" s="4" t="n">
        <v>1965</v>
      </c>
      <c r="B3" s="5" t="n">
        <v>19.416659</v>
      </c>
      <c r="C3" s="6" t="n">
        <v>20.840676</v>
      </c>
      <c r="D3" s="7" t="n">
        <v>0.022688</v>
      </c>
      <c r="E3" s="7" t="n">
        <v>1.008531</v>
      </c>
      <c r="F3" s="7" t="n">
        <v>4.899987</v>
      </c>
      <c r="G3" s="8">
        <f>SUM(D3:F3)</f>
        <v/>
      </c>
      <c r="H3" s="9" t="n">
        <v>1.5</v>
      </c>
      <c r="I3" s="10" t="inlineStr"/>
      <c r="J3" s="9" t="inlineStr"/>
      <c r="K3" s="10">
        <f>J3 - H3</f>
        <v/>
      </c>
      <c r="L3" s="11">
        <f>K3-7.5</f>
        <v/>
      </c>
      <c r="M3" s="12" t="n">
        <v>7.916798114776611</v>
      </c>
      <c r="N3" s="12" t="inlineStr"/>
      <c r="O3" s="13" t="n">
        <v>14.70800018310547</v>
      </c>
      <c r="P3" s="14" t="n">
        <v>6.261799812316895</v>
      </c>
      <c r="Q3" s="15" t="n">
        <v>0.1660530865192413</v>
      </c>
      <c r="R3" s="12" t="n">
        <v>10.82007217407227</v>
      </c>
      <c r="S3" s="12" t="n">
        <v>10.82000732421875</v>
      </c>
      <c r="T3" s="12" t="n">
        <v>13.70489120483398</v>
      </c>
      <c r="U3" s="12" t="n">
        <v>15.04644775390625</v>
      </c>
      <c r="V3" s="16" t="inlineStr"/>
      <c r="W3" s="15" t="inlineStr"/>
      <c r="X3" s="15" t="inlineStr"/>
      <c r="Y3" s="15" t="inlineStr"/>
      <c r="Z3" s="15" t="inlineStr"/>
      <c r="AA3" s="15" t="inlineStr"/>
      <c r="AB3" s="12" t="inlineStr"/>
      <c r="AC3" s="17" t="n">
        <v>1124.7900390625</v>
      </c>
      <c r="AD3" s="17" t="n">
        <v>3530.1201171875</v>
      </c>
      <c r="AF3" s="18" t="n"/>
      <c r="AG3" s="18" t="n"/>
      <c r="AH3" s="18" t="n"/>
      <c r="AI3" s="18" t="n"/>
    </row>
    <row r="4">
      <c r="A4" s="4" t="n">
        <v>1966</v>
      </c>
      <c r="B4" s="5" t="n">
        <v>10.162126</v>
      </c>
      <c r="C4" s="6" t="n">
        <v>11.234654</v>
      </c>
      <c r="D4" s="7" t="n">
        <v>0.026626</v>
      </c>
      <c r="E4" s="7" t="n">
        <v>1.073055</v>
      </c>
      <c r="F4" s="7" t="n">
        <v>5.096912</v>
      </c>
      <c r="G4" s="8">
        <f>SUM(D4:F4)</f>
        <v/>
      </c>
      <c r="H4" s="9" t="n">
        <v>1.5</v>
      </c>
      <c r="I4" s="10" t="inlineStr"/>
      <c r="J4" s="9" t="n">
        <v>7.781</v>
      </c>
      <c r="K4" s="10">
        <f>J4 - H4</f>
        <v/>
      </c>
      <c r="L4" s="11">
        <f>K4-7.5</f>
        <v/>
      </c>
      <c r="M4" s="12" t="n">
        <v>7.768673419952393</v>
      </c>
      <c r="N4" s="12" t="inlineStr"/>
      <c r="O4" s="13" t="n">
        <v>15.00399971008301</v>
      </c>
      <c r="P4" s="14" t="n">
        <v>6.219299793243408</v>
      </c>
      <c r="Q4" s="15" t="n">
        <v>0.2165753692388535</v>
      </c>
      <c r="R4" s="12" t="n">
        <v>7.854311943054199</v>
      </c>
      <c r="S4" s="12" t="n">
        <v>7.854259490966797</v>
      </c>
      <c r="T4" s="12" t="n">
        <v>8.547917366027832</v>
      </c>
      <c r="U4" s="12" t="n">
        <v>8.68894100189209</v>
      </c>
      <c r="V4" s="16" t="inlineStr"/>
      <c r="W4" s="15" t="inlineStr"/>
      <c r="X4" s="15" t="inlineStr"/>
      <c r="Y4" s="15" t="inlineStr"/>
      <c r="Z4" s="15" t="inlineStr"/>
      <c r="AA4" s="15" t="inlineStr"/>
      <c r="AB4" s="12" t="inlineStr"/>
      <c r="AC4" s="17" t="n">
        <v>1127.589965820312</v>
      </c>
      <c r="AD4" s="17" t="n">
        <v>3529.4599609375</v>
      </c>
      <c r="AF4" s="18" t="n"/>
      <c r="AG4" s="18" t="n"/>
      <c r="AH4" s="18" t="n"/>
      <c r="AI4" s="18" t="n"/>
    </row>
    <row r="5">
      <c r="A5" s="4" t="n">
        <v>1967</v>
      </c>
      <c r="B5" s="5" t="n">
        <v>11.505464</v>
      </c>
      <c r="C5" s="6" t="n">
        <v>12.290233</v>
      </c>
      <c r="D5" s="7" t="n">
        <v>0.027134</v>
      </c>
      <c r="E5" s="7" t="n">
        <v>1.042437</v>
      </c>
      <c r="F5" s="7" t="n">
        <v>4.886734</v>
      </c>
      <c r="G5" s="8">
        <f>SUM(D5:F5)</f>
        <v/>
      </c>
      <c r="H5" s="9" t="n">
        <v>1.5</v>
      </c>
      <c r="I5" s="10" t="inlineStr"/>
      <c r="J5" s="9" t="n">
        <v>7.932</v>
      </c>
      <c r="K5" s="10">
        <f>J5 - H5</f>
        <v/>
      </c>
      <c r="L5" s="11">
        <f>K5-7.5</f>
        <v/>
      </c>
      <c r="M5" s="12" t="n">
        <v>7.83212423324585</v>
      </c>
      <c r="N5" s="12" t="inlineStr"/>
      <c r="O5" s="13" t="n">
        <v>14.375</v>
      </c>
      <c r="P5" s="14" t="n">
        <v>6.157599925994873</v>
      </c>
      <c r="Q5" s="15" t="n">
        <v>0.1919751763343811</v>
      </c>
      <c r="R5" s="12" t="n">
        <v>7.797384262084961</v>
      </c>
      <c r="S5" s="12" t="n">
        <v>7.797334671020508</v>
      </c>
      <c r="T5" s="12" t="n">
        <v>8.249223709106445</v>
      </c>
      <c r="U5" s="12" t="n">
        <v>8.979103088378906</v>
      </c>
      <c r="V5" s="16" t="inlineStr"/>
      <c r="W5" s="15" t="inlineStr"/>
      <c r="X5" s="15" t="inlineStr"/>
      <c r="Y5" s="15" t="inlineStr"/>
      <c r="Z5" s="15" t="inlineStr"/>
      <c r="AA5" s="15" t="inlineStr"/>
      <c r="AB5" s="12" t="inlineStr"/>
      <c r="AC5" s="17" t="n">
        <v>1130.199951171875</v>
      </c>
      <c r="AD5" s="17" t="n">
        <v>3528.489990234375</v>
      </c>
      <c r="AF5" s="18" t="n"/>
      <c r="AG5" s="18" t="n"/>
      <c r="AH5" s="18" t="n"/>
      <c r="AI5" s="18" t="n"/>
    </row>
    <row r="6">
      <c r="A6" s="4" t="n">
        <v>1968</v>
      </c>
      <c r="B6" s="5" t="n">
        <v>13.6545</v>
      </c>
      <c r="C6" s="6" t="n">
        <v>14.389854</v>
      </c>
      <c r="D6" s="7" t="n">
        <v>0.03356</v>
      </c>
      <c r="E6" s="7" t="n">
        <v>1.097398</v>
      </c>
      <c r="F6" s="7" t="n">
        <v>5.072533</v>
      </c>
      <c r="G6" s="8">
        <f>SUM(D6:F6)</f>
        <v/>
      </c>
      <c r="H6" s="9" t="n">
        <v>1.5</v>
      </c>
      <c r="I6" s="10" t="inlineStr"/>
      <c r="J6" s="9" t="n">
        <v>7.838</v>
      </c>
      <c r="K6" s="10">
        <f>J6 - H6</f>
        <v/>
      </c>
      <c r="L6" s="11">
        <f>K6-7.5</f>
        <v/>
      </c>
      <c r="M6" s="12" t="n">
        <v>7.830438613891602</v>
      </c>
      <c r="N6" s="12" t="inlineStr"/>
      <c r="O6" s="13" t="n">
        <v>15.01799964904785</v>
      </c>
      <c r="P6" s="14" t="n">
        <v>7.270699977874756</v>
      </c>
      <c r="Q6" s="15" t="n">
        <v>0.2135519981384277</v>
      </c>
      <c r="R6" s="12" t="n">
        <v>8.33384895324707</v>
      </c>
      <c r="S6" s="12" t="n">
        <v>8.333800315856934</v>
      </c>
      <c r="T6" s="12" t="n">
        <v>9.925966262817383</v>
      </c>
      <c r="U6" s="12" t="n">
        <v>10.31893157958984</v>
      </c>
      <c r="V6" s="16" t="inlineStr"/>
      <c r="W6" s="15" t="inlineStr"/>
      <c r="X6" s="15" t="inlineStr"/>
      <c r="Y6" s="15" t="inlineStr"/>
      <c r="Z6" s="15" t="inlineStr"/>
      <c r="AA6" s="15" t="inlineStr"/>
      <c r="AB6" s="12" t="inlineStr"/>
      <c r="AC6" s="17" t="n">
        <v>1136.43994140625</v>
      </c>
      <c r="AD6" s="17" t="n">
        <v>3545.35009765625</v>
      </c>
      <c r="AF6" s="18" t="n"/>
      <c r="AG6" s="18" t="n"/>
      <c r="AH6" s="18" t="n"/>
      <c r="AI6" s="18" t="n"/>
    </row>
    <row r="7">
      <c r="A7" s="4" t="n">
        <v>1969</v>
      </c>
      <c r="B7" s="5" t="n">
        <v>14.915964</v>
      </c>
      <c r="C7" s="6" t="n">
        <v>15.891007</v>
      </c>
      <c r="D7" s="7" t="n">
        <v>0.037392</v>
      </c>
      <c r="E7" s="7" t="n">
        <v>1.138085</v>
      </c>
      <c r="F7" s="7" t="n">
        <v>4.896527</v>
      </c>
      <c r="G7" s="8">
        <f>SUM(D7:F7)</f>
        <v/>
      </c>
      <c r="H7" s="9" t="n">
        <v>1.5</v>
      </c>
      <c r="I7" s="10" t="inlineStr"/>
      <c r="J7" s="9" t="n">
        <v>7.892</v>
      </c>
      <c r="K7" s="10">
        <f>J7 - H7</f>
        <v/>
      </c>
      <c r="L7" s="11">
        <f>K7-7.5</f>
        <v/>
      </c>
      <c r="M7" s="12" t="n">
        <v>7.985525131225586</v>
      </c>
      <c r="N7" s="12" t="inlineStr"/>
      <c r="O7" s="13" t="n">
        <v>16.13299942016602</v>
      </c>
      <c r="P7" s="14" t="n">
        <v>9.39109992980957</v>
      </c>
      <c r="Q7" s="15" t="n">
        <v>0.2709310054779053</v>
      </c>
      <c r="R7" s="12" t="n">
        <v>8.823349952697754</v>
      </c>
      <c r="S7" s="12" t="n">
        <v>8.823298454284668</v>
      </c>
      <c r="T7" s="12" t="n">
        <v>11.50845813751221</v>
      </c>
      <c r="U7" s="12" t="n">
        <v>11.52042198181152</v>
      </c>
      <c r="V7" s="16" t="inlineStr"/>
      <c r="W7" s="15" t="inlineStr"/>
      <c r="X7" s="15" t="inlineStr"/>
      <c r="Y7" s="15" t="inlineStr"/>
      <c r="Z7" s="15" t="inlineStr"/>
      <c r="AA7" s="15" t="inlineStr"/>
      <c r="AB7" s="12" t="inlineStr"/>
      <c r="AC7" s="17" t="n">
        <v>1146.859985351562</v>
      </c>
      <c r="AD7" s="17" t="n">
        <v>3573.320068359375</v>
      </c>
      <c r="AF7" s="18" t="n"/>
      <c r="AG7" s="18" t="n"/>
      <c r="AH7" s="18" t="n"/>
      <c r="AI7" s="18" t="n"/>
    </row>
    <row r="8">
      <c r="A8" s="4" t="n">
        <v>1970</v>
      </c>
      <c r="B8" s="5" t="n">
        <v>14.947995</v>
      </c>
      <c r="C8" s="6" t="n">
        <v>15.626758</v>
      </c>
      <c r="D8" s="7" t="n">
        <v>0.038308</v>
      </c>
      <c r="E8" s="7" t="n">
        <v>1.201441</v>
      </c>
      <c r="F8" s="7" t="n">
        <v>5.015018</v>
      </c>
      <c r="G8" s="8">
        <f>SUM(D8:F8)</f>
        <v/>
      </c>
      <c r="H8" s="9" t="n">
        <v>1.5</v>
      </c>
      <c r="I8" s="10" t="inlineStr"/>
      <c r="J8" s="9" t="n">
        <v>8.023</v>
      </c>
      <c r="K8" s="10">
        <f>J8 - H8</f>
        <v/>
      </c>
      <c r="L8" s="11">
        <f>K8-7.5</f>
        <v/>
      </c>
      <c r="M8" s="12" t="n">
        <v>7.894424438476562</v>
      </c>
      <c r="N8" s="12" t="inlineStr"/>
      <c r="O8" s="13" t="n">
        <v>16.76899909973145</v>
      </c>
      <c r="P8" s="14" t="n">
        <v>11.65489959716797</v>
      </c>
      <c r="Q8" s="15" t="n">
        <v>0.32339146733284</v>
      </c>
      <c r="R8" s="12" t="n">
        <v>8.672250747680664</v>
      </c>
      <c r="S8" s="12" t="n">
        <v>8.672198295593262</v>
      </c>
      <c r="T8" s="12" t="n">
        <v>11.75806713104248</v>
      </c>
      <c r="U8" s="12" t="n">
        <v>11.99177169799805</v>
      </c>
      <c r="V8" s="16" t="inlineStr"/>
      <c r="W8" s="15" t="inlineStr"/>
      <c r="X8" s="15" t="inlineStr"/>
      <c r="Y8" s="15" t="inlineStr"/>
      <c r="Z8" s="15" t="inlineStr"/>
      <c r="AA8" s="15" t="inlineStr"/>
      <c r="AB8" s="12" t="inlineStr"/>
      <c r="AC8" s="17" t="n">
        <v>1152.579956054688</v>
      </c>
      <c r="AD8" s="17" t="n">
        <v>3598.8701171875</v>
      </c>
      <c r="AF8" s="18" t="n"/>
      <c r="AG8" s="18" t="n"/>
      <c r="AH8" s="18" t="n"/>
      <c r="AI8" s="18" t="n"/>
    </row>
    <row r="9">
      <c r="A9" s="4" t="n">
        <v>1971</v>
      </c>
      <c r="B9" s="5" t="n">
        <v>14.898633</v>
      </c>
      <c r="C9" s="6" t="n">
        <v>15.348401</v>
      </c>
      <c r="D9" s="7" t="n">
        <v>0.050586</v>
      </c>
      <c r="E9" s="7" t="n">
        <v>1.29693</v>
      </c>
      <c r="F9" s="7" t="n">
        <v>5.174268</v>
      </c>
      <c r="G9" s="8">
        <f>SUM(D9:F9)</f>
        <v/>
      </c>
      <c r="H9" s="9" t="n">
        <v>1.5</v>
      </c>
      <c r="I9" s="10" t="inlineStr"/>
      <c r="J9" s="9" t="n">
        <v>8.164</v>
      </c>
      <c r="K9" s="10">
        <f>J9 - H9</f>
        <v/>
      </c>
      <c r="L9" s="11">
        <f>K9-7.5</f>
        <v/>
      </c>
      <c r="M9" s="12" t="n">
        <v>8.215129852294922</v>
      </c>
      <c r="N9" s="12" t="inlineStr"/>
      <c r="O9" s="13" t="n">
        <v>16.88599967956543</v>
      </c>
      <c r="P9" s="14" t="n">
        <v>13.17450046539307</v>
      </c>
      <c r="Q9" s="15" t="n">
        <v>0.3837465345859528</v>
      </c>
      <c r="R9" s="12" t="n">
        <v>8.590729713439941</v>
      </c>
      <c r="S9" s="12" t="n">
        <v>8.590678215026855</v>
      </c>
      <c r="T9" s="12" t="n">
        <v>11.04157733917236</v>
      </c>
      <c r="U9" s="12" t="n">
        <v>11.79783153533936</v>
      </c>
      <c r="V9" s="16" t="n">
        <v>3.658567</v>
      </c>
      <c r="W9" s="15" t="n">
        <v>1.849613</v>
      </c>
      <c r="X9" s="15" t="n">
        <v>0.768433</v>
      </c>
      <c r="Y9" s="15" t="n">
        <v>0.368477</v>
      </c>
      <c r="Z9" s="15" t="n">
        <v>0.192626</v>
      </c>
      <c r="AA9" s="15" t="n">
        <v>0.0111</v>
      </c>
      <c r="AB9" s="12" t="inlineStr"/>
      <c r="AC9" s="17" t="n">
        <v>1153.609985351562</v>
      </c>
      <c r="AD9" s="17" t="n">
        <v>3614.25</v>
      </c>
      <c r="AF9" s="18" t="n"/>
      <c r="AG9" s="18" t="n"/>
      <c r="AH9" s="18" t="n"/>
      <c r="AI9" s="18" t="n"/>
    </row>
    <row r="10">
      <c r="A10" s="4" t="n">
        <v>1972</v>
      </c>
      <c r="B10" s="5" t="n">
        <v>13.114747</v>
      </c>
      <c r="C10" s="6" t="n">
        <v>13.590672</v>
      </c>
      <c r="D10" s="7" t="n">
        <v>0.081051</v>
      </c>
      <c r="E10" s="7" t="n">
        <v>1.203043</v>
      </c>
      <c r="F10" s="7" t="n">
        <v>5.230635</v>
      </c>
      <c r="G10" s="8">
        <f>SUM(D10:F10)</f>
        <v/>
      </c>
      <c r="H10" s="9" t="n">
        <v>1.5</v>
      </c>
      <c r="I10" s="10" t="inlineStr"/>
      <c r="J10" s="9" t="n">
        <v>8.099</v>
      </c>
      <c r="K10" s="10">
        <f>J10 - H10</f>
        <v/>
      </c>
      <c r="L10" s="11">
        <f>K10-7.5</f>
        <v/>
      </c>
      <c r="M10" s="12" t="n">
        <v>8.267573356628418</v>
      </c>
      <c r="N10" s="12" t="inlineStr"/>
      <c r="O10" s="13" t="n">
        <v>17.45100021362305</v>
      </c>
      <c r="P10" s="14" t="n">
        <v>12.08829975128174</v>
      </c>
      <c r="Q10" s="15" t="n">
        <v>0.3897104561328888</v>
      </c>
      <c r="R10" s="12" t="n">
        <v>9.310768127441406</v>
      </c>
      <c r="S10" s="12" t="n">
        <v>9.310713768005371</v>
      </c>
      <c r="T10" s="12" t="n">
        <v>8.797412872314453</v>
      </c>
      <c r="U10" s="12" t="n">
        <v>9.328474044799805</v>
      </c>
      <c r="V10" s="16" t="n">
        <v>3.7397</v>
      </c>
      <c r="W10" s="15" t="n">
        <v>1.906067</v>
      </c>
      <c r="X10" s="15" t="n">
        <v>0.788636</v>
      </c>
      <c r="Y10" s="15" t="n">
        <v>0.355571</v>
      </c>
      <c r="Z10" s="15" t="n">
        <v>0.203724</v>
      </c>
      <c r="AA10" s="15" t="n">
        <v>0.0122</v>
      </c>
      <c r="AB10" s="12" t="inlineStr"/>
      <c r="AC10" s="17" t="n">
        <v>1158.489990234375</v>
      </c>
      <c r="AD10" s="17" t="n">
        <v>3603.39990234375</v>
      </c>
      <c r="AF10" s="18" t="n"/>
      <c r="AG10" s="18" t="n"/>
      <c r="AH10" s="18" t="n"/>
      <c r="AI10" s="18" t="n"/>
    </row>
    <row r="11">
      <c r="A11" s="4" t="n">
        <v>1973</v>
      </c>
      <c r="B11" s="5" t="n">
        <v>18.042449</v>
      </c>
      <c r="C11" s="6" t="n">
        <v>19.182018</v>
      </c>
      <c r="D11" s="7" t="n">
        <v>0.092649</v>
      </c>
      <c r="E11" s="7" t="n">
        <v>1.271933</v>
      </c>
      <c r="F11" s="7" t="n">
        <v>5.317547</v>
      </c>
      <c r="G11" s="8">
        <f>SUM(D11:F11)</f>
        <v/>
      </c>
      <c r="H11" s="9" t="n">
        <v>1.5</v>
      </c>
      <c r="I11" s="10" t="inlineStr"/>
      <c r="J11" s="9" t="n">
        <v>8.302</v>
      </c>
      <c r="K11" s="10">
        <f>J11 - H11</f>
        <v/>
      </c>
      <c r="L11" s="11">
        <f>K11-7.5</f>
        <v/>
      </c>
      <c r="M11" s="12" t="n">
        <v>7.936672687530518</v>
      </c>
      <c r="N11" s="12" t="inlineStr"/>
      <c r="O11" s="13" t="n">
        <v>20.17600059509277</v>
      </c>
      <c r="P11" s="14" t="n">
        <v>16.73559951782227</v>
      </c>
      <c r="Q11" s="15" t="n">
        <v>0.4213033020496368</v>
      </c>
      <c r="R11" s="12" t="n">
        <v>10.10805988311768</v>
      </c>
      <c r="S11" s="12" t="n">
        <v>10.10800457000732</v>
      </c>
      <c r="T11" s="12" t="n">
        <v>15.3972692489624</v>
      </c>
      <c r="U11" s="12" t="n">
        <v>15.97364044189453</v>
      </c>
      <c r="V11" s="16" t="n">
        <v>3.636568</v>
      </c>
      <c r="W11" s="15" t="n">
        <v>1.661791</v>
      </c>
      <c r="X11" s="15" t="n">
        <v>0.767516</v>
      </c>
      <c r="Y11" s="15" t="n">
        <v>0.348701</v>
      </c>
      <c r="Z11" s="15" t="n">
        <v>0.311832</v>
      </c>
      <c r="AA11" s="15" t="n">
        <v>0.0114</v>
      </c>
      <c r="AB11" s="12" t="inlineStr"/>
      <c r="AC11" s="17" t="n">
        <v>1180.260009765625</v>
      </c>
      <c r="AD11" s="17" t="n">
        <v>3646.02001953125</v>
      </c>
      <c r="AF11" s="18" t="n"/>
      <c r="AG11" s="18" t="n"/>
      <c r="AH11" s="18" t="n"/>
      <c r="AI11" s="18" t="n"/>
    </row>
    <row r="12">
      <c r="A12" s="4" t="n">
        <v>1974</v>
      </c>
      <c r="B12" s="5" t="n">
        <v>12.909536</v>
      </c>
      <c r="C12" s="6" t="n">
        <v>13.219729</v>
      </c>
      <c r="D12" s="7" t="n">
        <v>0.094889</v>
      </c>
      <c r="E12" s="7" t="n">
        <v>1.325631</v>
      </c>
      <c r="F12" s="7" t="n">
        <v>5.41404</v>
      </c>
      <c r="G12" s="8">
        <f>SUM(D12:F12)</f>
        <v/>
      </c>
      <c r="H12" s="9" t="n">
        <v>1.5</v>
      </c>
      <c r="I12" s="10" t="inlineStr"/>
      <c r="J12" s="9" t="n">
        <v>8.731999999999999</v>
      </c>
      <c r="K12" s="10">
        <f>J12 - H12</f>
        <v/>
      </c>
      <c r="L12" s="11">
        <f>K12-7.5</f>
        <v/>
      </c>
      <c r="M12" s="12" t="n">
        <v>8.846365928649902</v>
      </c>
      <c r="N12" s="12" t="inlineStr"/>
      <c r="O12" s="13" t="n">
        <v>19.35799980163574</v>
      </c>
      <c r="P12" s="14" t="n">
        <v>17.44160079956055</v>
      </c>
      <c r="Q12" s="15" t="n">
        <v>0.5206780433654785</v>
      </c>
      <c r="R12" s="12" t="n">
        <v>8.266078948974609</v>
      </c>
      <c r="S12" s="12" t="n">
        <v>8.266025543212891</v>
      </c>
      <c r="T12" s="12" t="n">
        <v>9.988933563232422</v>
      </c>
      <c r="U12" s="12" t="n">
        <v>9.97014331817627</v>
      </c>
      <c r="V12" s="16" t="n">
        <v>4.061138</v>
      </c>
      <c r="W12" s="15" t="n">
        <v>2.001006</v>
      </c>
      <c r="X12" s="15" t="n">
        <v>0.806646</v>
      </c>
      <c r="Y12" s="15" t="n">
        <v>0.41628</v>
      </c>
      <c r="Z12" s="15" t="n">
        <v>0.202714</v>
      </c>
      <c r="AA12" s="15" t="n">
        <v>0.019125</v>
      </c>
      <c r="AB12" s="12" t="inlineStr"/>
      <c r="AC12" s="17" t="n">
        <v>1173.989990234375</v>
      </c>
      <c r="AD12" s="17" t="n">
        <v>3651.72998046875</v>
      </c>
      <c r="AF12" s="18" t="n"/>
      <c r="AG12" s="18" t="n"/>
      <c r="AH12" s="18" t="n"/>
      <c r="AI12" s="18" t="n"/>
    </row>
    <row r="13">
      <c r="A13" s="4" t="n">
        <v>1975</v>
      </c>
      <c r="B13" s="5" t="n">
        <v>16.494364</v>
      </c>
      <c r="C13" s="6" t="n">
        <v>16.79327</v>
      </c>
      <c r="D13" s="7" t="n">
        <v>0.07214</v>
      </c>
      <c r="E13" s="7" t="n">
        <v>1.358003</v>
      </c>
      <c r="F13" s="7" t="n">
        <v>4.983705</v>
      </c>
      <c r="G13" s="8">
        <f>SUM(D13:F13)</f>
        <v/>
      </c>
      <c r="H13" s="9" t="n">
        <v>1.5</v>
      </c>
      <c r="I13" s="10" t="inlineStr"/>
      <c r="J13" s="9" t="n">
        <v>8.367000000000001</v>
      </c>
      <c r="K13" s="10">
        <f>J13 - H13</f>
        <v/>
      </c>
      <c r="L13" s="11">
        <f>K13-7.5</f>
        <v/>
      </c>
      <c r="M13" s="12" t="n">
        <v>8.371843338012695</v>
      </c>
      <c r="N13" s="12" t="inlineStr"/>
      <c r="O13" s="13" t="n">
        <v>20.15399932861328</v>
      </c>
      <c r="P13" s="14" t="n">
        <v>19.58049964904785</v>
      </c>
      <c r="Q13" s="15" t="n">
        <v>0.5370852947235107</v>
      </c>
      <c r="R13" s="12" t="n">
        <v>9.255133628845215</v>
      </c>
      <c r="S13" s="12" t="n">
        <v>9.255078315734863</v>
      </c>
      <c r="T13" s="12" t="n">
        <v>12.3662633895874</v>
      </c>
      <c r="U13" s="12" t="n">
        <v>13.09549617767334</v>
      </c>
      <c r="V13" s="16" t="n">
        <v>3.887173</v>
      </c>
      <c r="W13" s="15" t="n">
        <v>1.926749</v>
      </c>
      <c r="X13" s="15" t="n">
        <v>0.670246</v>
      </c>
      <c r="Y13" s="15" t="n">
        <v>0.329916</v>
      </c>
      <c r="Z13" s="15" t="n">
        <v>0.293751</v>
      </c>
      <c r="AA13" s="15" t="n">
        <v>0.023674</v>
      </c>
      <c r="AB13" s="12" t="inlineStr"/>
      <c r="AC13" s="17" t="n">
        <v>1180.099975585938</v>
      </c>
      <c r="AD13" s="17" t="n">
        <v>3668.06005859375</v>
      </c>
      <c r="AF13" s="18" t="n"/>
      <c r="AG13" s="18" t="n"/>
      <c r="AH13" s="18" t="n"/>
      <c r="AI13" s="18" t="n"/>
    </row>
    <row r="14">
      <c r="A14" s="4" t="n">
        <v>1976</v>
      </c>
      <c r="B14" s="5" t="n">
        <v>11.070775</v>
      </c>
      <c r="C14" s="6" t="n">
        <v>11.603972</v>
      </c>
      <c r="D14" s="7" t="n">
        <v>0.07319199999999999</v>
      </c>
      <c r="E14" s="7" t="n">
        <v>1.248</v>
      </c>
      <c r="F14" s="7" t="n">
        <v>4.706594</v>
      </c>
      <c r="G14" s="8">
        <f>SUM(D14:F14)</f>
        <v/>
      </c>
      <c r="H14" s="9" t="n">
        <v>1.50006</v>
      </c>
      <c r="I14" s="10" t="inlineStr"/>
      <c r="J14" s="9" t="n">
        <v>7.927</v>
      </c>
      <c r="K14" s="10">
        <f>J14 - H14</f>
        <v/>
      </c>
      <c r="L14" s="11">
        <f>K14-7.5</f>
        <v/>
      </c>
      <c r="M14" s="12" t="n">
        <v>8.320154190063477</v>
      </c>
      <c r="N14" s="12" t="inlineStr"/>
      <c r="O14" s="13" t="n">
        <v>20.0620002746582</v>
      </c>
      <c r="P14" s="14" t="n">
        <v>19.03030014038086</v>
      </c>
      <c r="Q14" s="15" t="n">
        <v>0.5635581612586975</v>
      </c>
      <c r="R14" s="12" t="n">
        <v>8.482035636901855</v>
      </c>
      <c r="S14" s="12" t="n">
        <v>8.481985092163086</v>
      </c>
      <c r="T14" s="12" t="n">
        <v>8.713767051696777</v>
      </c>
      <c r="U14" s="12" t="n">
        <v>8.431010246276855</v>
      </c>
      <c r="V14" s="16" t="n">
        <v>3.75317</v>
      </c>
      <c r="W14" s="15" t="n">
        <v>1.792738</v>
      </c>
      <c r="X14" s="15" t="n">
        <v>0.663932</v>
      </c>
      <c r="Y14" s="15" t="n">
        <v>0.324538</v>
      </c>
      <c r="Z14" s="15" t="n">
        <v>0.291666</v>
      </c>
      <c r="AA14" s="15" t="n">
        <v>0.030507</v>
      </c>
      <c r="AB14" s="12" t="inlineStr"/>
      <c r="AC14" s="17" t="n">
        <v>1179.400024414062</v>
      </c>
      <c r="AD14" s="17" t="n">
        <v>3664</v>
      </c>
      <c r="AF14" s="18" t="n"/>
      <c r="AG14" s="18" t="n"/>
      <c r="AH14" s="18" t="n"/>
      <c r="AI14" s="18" t="n"/>
    </row>
    <row r="15">
      <c r="A15" s="4" t="n">
        <v>1977</v>
      </c>
      <c r="B15" s="5" t="n">
        <v>5.456316</v>
      </c>
      <c r="C15" s="6" t="n">
        <v>5.941876</v>
      </c>
      <c r="D15" s="7" t="n">
        <v>0.073174</v>
      </c>
      <c r="E15" s="7" t="n">
        <v>1.231274</v>
      </c>
      <c r="F15" s="7" t="n">
        <v>5.097343</v>
      </c>
      <c r="G15" s="8">
        <f>SUM(D15:F15)</f>
        <v/>
      </c>
      <c r="H15" s="9" t="n">
        <v>1.5</v>
      </c>
      <c r="I15" s="10" t="inlineStr"/>
      <c r="J15" s="9" t="n">
        <v>7.873</v>
      </c>
      <c r="K15" s="10">
        <f>J15 - H15</f>
        <v/>
      </c>
      <c r="L15" s="11">
        <f>K15-7.5</f>
        <v/>
      </c>
      <c r="M15" s="12" t="n">
        <v>7.561699390411377</v>
      </c>
      <c r="N15" s="12" t="inlineStr"/>
      <c r="O15" s="13" t="n">
        <v>20.20499992370605</v>
      </c>
      <c r="P15" s="14" t="n">
        <v>15.62430000305176</v>
      </c>
      <c r="Q15" s="15" t="n">
        <v>0.5077966451644897</v>
      </c>
      <c r="R15" s="12" t="n">
        <v>8.260401725769043</v>
      </c>
      <c r="S15" s="12" t="n">
        <v>8.260353088378906</v>
      </c>
      <c r="T15" s="12" t="n">
        <v>5.481693267822266</v>
      </c>
      <c r="U15" s="12" t="n">
        <v>3.528637409210205</v>
      </c>
      <c r="V15" s="16" t="n">
        <v>3.120955</v>
      </c>
      <c r="W15" s="15" t="n">
        <v>1.667944</v>
      </c>
      <c r="X15" s="15" t="n">
        <v>0.410466</v>
      </c>
      <c r="Y15" s="15" t="n">
        <v>0.231497</v>
      </c>
      <c r="Z15" s="15" t="n">
        <v>0.219156</v>
      </c>
      <c r="AA15" s="15" t="n">
        <v>0.033871</v>
      </c>
      <c r="AB15" s="12" t="inlineStr"/>
      <c r="AC15" s="17" t="n">
        <v>1180.47998046875</v>
      </c>
      <c r="AD15" s="17" t="n">
        <v>3636.699951171875</v>
      </c>
      <c r="AF15" s="18" t="n"/>
      <c r="AG15" s="18" t="n"/>
      <c r="AH15" s="18" t="n"/>
      <c r="AI15" s="18" t="n"/>
    </row>
    <row r="16">
      <c r="A16" s="4" t="n">
        <v>1978</v>
      </c>
      <c r="B16" s="5" t="n">
        <v>15.12154</v>
      </c>
      <c r="C16" s="6" t="n">
        <v>16.315687</v>
      </c>
      <c r="D16" s="7" t="n">
        <v>0.071293</v>
      </c>
      <c r="E16" s="7" t="n">
        <v>1.234942</v>
      </c>
      <c r="F16" s="7" t="n">
        <v>4.50334</v>
      </c>
      <c r="G16" s="8">
        <f>SUM(D16:F16)</f>
        <v/>
      </c>
      <c r="H16" s="9" t="n">
        <v>1.5</v>
      </c>
      <c r="I16" s="10" t="inlineStr"/>
      <c r="J16" s="9" t="n">
        <v>7.476</v>
      </c>
      <c r="K16" s="10">
        <f>J16 - H16</f>
        <v/>
      </c>
      <c r="L16" s="11">
        <f>K16-7.5</f>
        <v/>
      </c>
      <c r="M16" s="12" t="n">
        <v>7.683841228485107</v>
      </c>
      <c r="N16" s="12" t="inlineStr"/>
      <c r="O16" s="13" t="n">
        <v>20.86899948120117</v>
      </c>
      <c r="P16" s="14" t="n">
        <v>16.03000068664551</v>
      </c>
      <c r="Q16" s="15" t="n">
        <v>0.4679863154888153</v>
      </c>
      <c r="R16" s="12" t="n">
        <v>8.353664398193359</v>
      </c>
      <c r="S16" s="12" t="n">
        <v>8.353614807128906</v>
      </c>
      <c r="T16" s="12" t="n">
        <v>9.452509880065918</v>
      </c>
      <c r="U16" s="12" t="n">
        <v>11.05930233001709</v>
      </c>
      <c r="V16" s="16" t="n">
        <v>4.001077</v>
      </c>
      <c r="W16" s="15" t="n">
        <v>2.038995</v>
      </c>
      <c r="X16" s="15" t="n">
        <v>0.70205</v>
      </c>
      <c r="Y16" s="15" t="n">
        <v>0.357695</v>
      </c>
      <c r="Z16" s="15" t="n">
        <v>0.324496</v>
      </c>
      <c r="AA16" s="15" t="n">
        <v>0.032875</v>
      </c>
      <c r="AB16" s="12" t="inlineStr"/>
      <c r="AC16" s="17" t="n">
        <v>1185.430053710938</v>
      </c>
      <c r="AD16" s="17" t="n">
        <v>3640.169921875</v>
      </c>
      <c r="AF16" s="18" t="n"/>
      <c r="AG16" s="18" t="n"/>
      <c r="AH16" s="18" t="n"/>
      <c r="AI16" s="18" t="n"/>
    </row>
    <row r="17">
      <c r="A17" s="4" t="n">
        <v>1979</v>
      </c>
      <c r="B17" s="5" t="n">
        <v>17.384185</v>
      </c>
      <c r="C17" s="6" t="n">
        <v>18.921647</v>
      </c>
      <c r="D17" s="7" t="n">
        <v>0.060074</v>
      </c>
      <c r="E17" s="7" t="n">
        <v>1.150853</v>
      </c>
      <c r="F17" s="7" t="n">
        <v>4.788423</v>
      </c>
      <c r="G17" s="8">
        <f>SUM(D17:F17)</f>
        <v/>
      </c>
      <c r="H17" s="9" t="n">
        <v>1.7</v>
      </c>
      <c r="I17" s="10" t="inlineStr"/>
      <c r="J17" s="9" t="n">
        <v>7.721</v>
      </c>
      <c r="K17" s="10">
        <f>J17 - H17</f>
        <v/>
      </c>
      <c r="L17" s="11">
        <f>K17-7.5</f>
        <v/>
      </c>
      <c r="M17" s="12" t="n">
        <v>7.387789726257324</v>
      </c>
      <c r="N17" s="12" t="inlineStr"/>
      <c r="O17" s="13" t="n">
        <v>22.24200057983398</v>
      </c>
      <c r="P17" s="14" t="n">
        <v>20.98880004882812</v>
      </c>
      <c r="Q17" s="15" t="n">
        <v>0.54180908203125</v>
      </c>
      <c r="R17" s="12" t="n">
        <v>8.296500205993652</v>
      </c>
      <c r="S17" s="12" t="n">
        <v>8.296451568603516</v>
      </c>
      <c r="T17" s="12" t="n">
        <v>14.20174694061279</v>
      </c>
      <c r="U17" s="12" t="n">
        <v>14.18906307220459</v>
      </c>
      <c r="V17" s="16" t="n">
        <v>4.070013</v>
      </c>
      <c r="W17" s="15" t="n">
        <v>1.866412</v>
      </c>
      <c r="X17" s="15" t="n">
        <v>0.745729</v>
      </c>
      <c r="Y17" s="15" t="n">
        <v>0.359358</v>
      </c>
      <c r="Z17" s="15" t="n">
        <v>0.415824</v>
      </c>
      <c r="AA17" s="15" t="n">
        <v>0.033913</v>
      </c>
      <c r="AB17" s="12" t="inlineStr"/>
      <c r="AC17" s="17" t="n">
        <v>1195.300048828125</v>
      </c>
      <c r="AD17" s="17" t="n">
        <v>3678.10009765625</v>
      </c>
      <c r="AF17" s="18" t="n"/>
      <c r="AG17" s="18" t="n"/>
      <c r="AH17" s="18" t="n"/>
      <c r="AI17" s="18" t="n"/>
    </row>
    <row r="18">
      <c r="A18" s="4" t="n">
        <v>1980</v>
      </c>
      <c r="B18" s="5" t="n">
        <v>17.395909</v>
      </c>
      <c r="C18" s="6" t="n">
        <v>19.145522</v>
      </c>
      <c r="D18" s="7" t="n">
        <v>0.092737</v>
      </c>
      <c r="E18" s="7" t="n">
        <v>1.221563</v>
      </c>
      <c r="F18" s="7" t="n">
        <v>4.725496</v>
      </c>
      <c r="G18" s="8">
        <f>SUM(D18:F18)</f>
        <v/>
      </c>
      <c r="H18" s="9" t="n">
        <v>1.7</v>
      </c>
      <c r="I18" s="10" t="inlineStr"/>
      <c r="J18" s="9" t="n">
        <v>11.09</v>
      </c>
      <c r="K18" s="10">
        <f>J18 - H18</f>
        <v/>
      </c>
      <c r="L18" s="11">
        <f>K18-7.5</f>
        <v/>
      </c>
      <c r="M18" s="12" t="n">
        <v>9.957598686218262</v>
      </c>
      <c r="N18" s="12" t="inlineStr"/>
      <c r="O18" s="13" t="n">
        <v>23.63699913024902</v>
      </c>
      <c r="P18" s="14" t="n">
        <v>22.41959953308105</v>
      </c>
      <c r="Q18" s="15" t="n">
        <v>0.6323427557945251</v>
      </c>
      <c r="R18" s="12" t="n">
        <v>10.90748310089111</v>
      </c>
      <c r="S18" s="12" t="n">
        <v>10.9074182510376</v>
      </c>
      <c r="T18" s="12" t="n">
        <v>12.84927940368652</v>
      </c>
      <c r="U18" s="12" t="n">
        <v>13.68184852600098</v>
      </c>
      <c r="V18" s="16" t="n">
        <v>4.097732</v>
      </c>
      <c r="W18" s="15" t="n">
        <v>1.850654</v>
      </c>
      <c r="X18" s="15" t="n">
        <v>0.706734</v>
      </c>
      <c r="Y18" s="15" t="n">
        <v>0.357551</v>
      </c>
      <c r="Z18" s="15" t="n">
        <v>0.423805</v>
      </c>
      <c r="AA18" s="15" t="n">
        <v>0.036872</v>
      </c>
      <c r="AB18" s="12" t="inlineStr"/>
      <c r="AC18" s="17" t="n">
        <v>1204.920043945312</v>
      </c>
      <c r="AD18" s="17" t="n">
        <v>3687.780029296875</v>
      </c>
      <c r="AF18" s="18" t="n"/>
      <c r="AG18" s="18" t="n"/>
      <c r="AH18" s="18" t="n"/>
      <c r="AI18" s="18" t="n"/>
    </row>
    <row r="19">
      <c r="A19" s="4" t="n">
        <v>1981</v>
      </c>
      <c r="B19" s="5" t="n">
        <v>8.956329</v>
      </c>
      <c r="C19" s="6" t="n">
        <v>9.643241</v>
      </c>
      <c r="D19" s="7" t="n">
        <v>0.110017</v>
      </c>
      <c r="E19" s="7" t="n">
        <v>1.41585</v>
      </c>
      <c r="F19" s="7" t="n">
        <v>4.795949</v>
      </c>
      <c r="G19" s="8">
        <f>SUM(D19:F19)</f>
        <v/>
      </c>
      <c r="H19" s="9" t="n">
        <v>1.7</v>
      </c>
      <c r="I19" s="10" t="inlineStr"/>
      <c r="J19" s="9" t="n">
        <v>8.2841</v>
      </c>
      <c r="K19" s="10">
        <f>J19 - H19</f>
        <v/>
      </c>
      <c r="L19" s="11">
        <f>K19-7.5</f>
        <v/>
      </c>
      <c r="M19" s="12" t="n">
        <v>9.827543258666992</v>
      </c>
      <c r="N19" s="12" t="inlineStr"/>
      <c r="O19" s="13" t="n">
        <v>21.8700008392334</v>
      </c>
      <c r="P19" s="14" t="n">
        <v>20.11569976806641</v>
      </c>
      <c r="Q19" s="15" t="n">
        <v>0.6050285696983337</v>
      </c>
      <c r="R19" s="12" t="n">
        <v>8.295149803161621</v>
      </c>
      <c r="S19" s="12" t="n">
        <v>8.295103073120117</v>
      </c>
      <c r="T19" s="12" t="n">
        <v>6.411965847015381</v>
      </c>
      <c r="U19" s="12" t="n">
        <v>5.638649940490723</v>
      </c>
      <c r="V19" s="16" t="n">
        <v>4.115152</v>
      </c>
      <c r="W19" s="15" t="n">
        <v>2.119645</v>
      </c>
      <c r="X19" s="15" t="n">
        <v>0.6549199999999999</v>
      </c>
      <c r="Y19" s="15" t="n">
        <v>0.345548</v>
      </c>
      <c r="Z19" s="15" t="n">
        <v>0.278861</v>
      </c>
      <c r="AA19" s="15" t="n">
        <v>0.041393</v>
      </c>
      <c r="AB19" s="12" t="inlineStr"/>
      <c r="AC19" s="17" t="n">
        <v>1192.670043945312</v>
      </c>
      <c r="AD19" s="17" t="n">
        <v>3671.9599609375</v>
      </c>
      <c r="AF19" s="18" t="n"/>
      <c r="AG19" s="18" t="n"/>
      <c r="AH19" s="18" t="n"/>
      <c r="AI19" s="18" t="n"/>
    </row>
    <row r="20">
      <c r="A20" s="4" t="n">
        <v>1982</v>
      </c>
      <c r="B20" s="5" t="n">
        <v>17.266265</v>
      </c>
      <c r="C20" s="6" t="n">
        <v>18.117501</v>
      </c>
      <c r="D20" s="7" t="n">
        <v>0.102326</v>
      </c>
      <c r="E20" s="7" t="n">
        <v>1.240384</v>
      </c>
      <c r="F20" s="7" t="n">
        <v>4.299799</v>
      </c>
      <c r="G20" s="8">
        <f>SUM(D20:F20)</f>
        <v/>
      </c>
      <c r="H20" s="9" t="n">
        <v>1.5</v>
      </c>
      <c r="I20" s="10" t="inlineStr"/>
      <c r="J20" s="9" t="n">
        <v>7.4536</v>
      </c>
      <c r="K20" s="10">
        <f>J20 - H20</f>
        <v/>
      </c>
      <c r="L20" s="11">
        <f>K20-7.5</f>
        <v/>
      </c>
      <c r="M20" s="12" t="n">
        <v>7.387492179870605</v>
      </c>
      <c r="N20" s="12" t="inlineStr"/>
      <c r="O20" s="13" t="n">
        <v>22.76600074768066</v>
      </c>
      <c r="P20" s="14" t="n">
        <v>22.34099960327148</v>
      </c>
      <c r="Q20" s="15" t="n">
        <v>0.5995980501174927</v>
      </c>
      <c r="R20" s="12" t="n">
        <v>8.304397583007812</v>
      </c>
      <c r="S20" s="12" t="n">
        <v>8.304346084594727</v>
      </c>
      <c r="T20" s="12" t="n">
        <v>11.30731105804443</v>
      </c>
      <c r="U20" s="12" t="n">
        <v>12.77123546600342</v>
      </c>
      <c r="V20" s="16" t="n">
        <v>4.161712</v>
      </c>
      <c r="W20" s="15" t="n">
        <v>2.056138</v>
      </c>
      <c r="X20" s="15" t="n">
        <v>0.622436</v>
      </c>
      <c r="Y20" s="15" t="n">
        <v>0.335795</v>
      </c>
      <c r="Z20" s="15" t="n">
        <v>0.407577</v>
      </c>
      <c r="AA20" s="15" t="n">
        <v>0.039334</v>
      </c>
      <c r="AB20" s="12" t="inlineStr"/>
      <c r="AC20" s="17" t="n">
        <v>1198.9599609375</v>
      </c>
      <c r="AD20" s="17" t="n">
        <v>3687.27001953125</v>
      </c>
      <c r="AF20" s="18" t="n"/>
      <c r="AG20" s="18" t="n"/>
      <c r="AH20" s="18" t="n"/>
      <c r="AI20" s="18" t="n"/>
    </row>
    <row r="21">
      <c r="A21" s="4" t="n">
        <v>1983</v>
      </c>
      <c r="B21" s="5" t="n">
        <v>23.570803</v>
      </c>
      <c r="C21" s="6" t="n">
        <v>24.835705</v>
      </c>
      <c r="D21" s="7" t="n">
        <v>0.08659600000000001</v>
      </c>
      <c r="E21" s="7" t="n">
        <v>1.062169</v>
      </c>
      <c r="F21" s="7" t="n">
        <v>4.245045</v>
      </c>
      <c r="G21" s="8">
        <f>SUM(D21:F21)</f>
        <v/>
      </c>
      <c r="H21" s="9" t="n">
        <v>1.7</v>
      </c>
      <c r="I21" s="10" t="inlineStr"/>
      <c r="J21" s="9" t="n">
        <v>19.07</v>
      </c>
      <c r="K21" s="10">
        <f>J21 - H21</f>
        <v/>
      </c>
      <c r="L21" s="11">
        <f>K21-7.5</f>
        <v/>
      </c>
      <c r="M21" s="12" t="n">
        <v>14.753662109375</v>
      </c>
      <c r="N21" s="12" t="inlineStr"/>
      <c r="O21" s="13" t="n">
        <v>25.65800094604492</v>
      </c>
      <c r="P21" s="14" t="n">
        <v>24.14299964904785</v>
      </c>
      <c r="Q21" s="15" t="n">
        <v>0.6708136796951294</v>
      </c>
      <c r="R21" s="12" t="n">
        <v>17.49344253540039</v>
      </c>
      <c r="S21" s="12" t="n">
        <v>17.49333381652832</v>
      </c>
      <c r="T21" s="12" t="n">
        <v>20.11041831970215</v>
      </c>
      <c r="U21" s="12" t="n">
        <v>20.37060928344727</v>
      </c>
      <c r="V21" s="16" t="n">
        <v>4.086068</v>
      </c>
      <c r="W21" s="15" t="n">
        <v>1.921089</v>
      </c>
      <c r="X21" s="15" t="n">
        <v>0.588305</v>
      </c>
      <c r="Y21" s="15" t="n">
        <v>0.351752</v>
      </c>
      <c r="Z21" s="15" t="n">
        <v>0.41272</v>
      </c>
      <c r="AA21" s="15" t="n">
        <v>0.041203</v>
      </c>
      <c r="AB21" s="12" t="inlineStr"/>
      <c r="AC21" s="17" t="n">
        <v>1218.2099609375</v>
      </c>
      <c r="AD21" s="17" t="n">
        <v>3698.860107421875</v>
      </c>
      <c r="AF21" s="18" t="n"/>
      <c r="AG21" s="18" t="n"/>
      <c r="AH21" s="18" t="n"/>
      <c r="AI21" s="18" t="n"/>
    </row>
    <row r="22">
      <c r="A22" s="4" t="n">
        <v>1984</v>
      </c>
      <c r="B22" s="5" t="n">
        <v>24.352649</v>
      </c>
      <c r="C22" s="6" t="n">
        <v>25.464507</v>
      </c>
      <c r="D22" s="7" t="n">
        <v>0.101492</v>
      </c>
      <c r="E22" s="7" t="n">
        <v>1.116116</v>
      </c>
      <c r="F22" s="7" t="n">
        <v>4.677103</v>
      </c>
      <c r="G22" s="8">
        <f>SUM(D22:F22)</f>
        <v/>
      </c>
      <c r="H22" s="9" t="n">
        <v>1.7</v>
      </c>
      <c r="I22" s="10" t="inlineStr"/>
      <c r="J22" s="9" t="n">
        <v>21.412</v>
      </c>
      <c r="K22" s="10">
        <f>J22 - H22</f>
        <v/>
      </c>
      <c r="L22" s="11">
        <f>K22-7.5</f>
        <v/>
      </c>
      <c r="M22" s="12" t="n">
        <v>22.20998001098633</v>
      </c>
      <c r="N22" s="12" t="inlineStr"/>
      <c r="O22" s="13" t="n">
        <v>24.4060001373291</v>
      </c>
      <c r="P22" s="14" t="n">
        <v>23.67379951477051</v>
      </c>
      <c r="Q22" s="15" t="n">
        <v>0.6570536494255066</v>
      </c>
      <c r="R22" s="12" t="n">
        <v>20.49941635131836</v>
      </c>
      <c r="S22" s="12" t="n">
        <v>20.49924850463867</v>
      </c>
      <c r="T22" s="12" t="n">
        <v>20.64971733093262</v>
      </c>
      <c r="U22" s="12" t="n">
        <v>20.84567642211914</v>
      </c>
      <c r="V22" s="16" t="n">
        <v>3.987616</v>
      </c>
      <c r="W22" s="15" t="n">
        <v>1.869335</v>
      </c>
      <c r="X22" s="15" t="n">
        <v>0.629481</v>
      </c>
      <c r="Y22" s="15" t="n">
        <v>0.317922</v>
      </c>
      <c r="Z22" s="15" t="n">
        <v>0.378113</v>
      </c>
      <c r="AA22" s="15" t="n">
        <v>0.0436</v>
      </c>
      <c r="AB22" s="12" t="inlineStr"/>
      <c r="AC22" s="17" t="n">
        <v>1210.06005859375</v>
      </c>
      <c r="AD22" s="17" t="n">
        <v>3695.909912109375</v>
      </c>
      <c r="AF22" s="18" t="n"/>
      <c r="AG22" s="18" t="n"/>
      <c r="AH22" s="18" t="n"/>
      <c r="AI22" s="18" t="n"/>
    </row>
    <row r="23">
      <c r="A23" s="4" t="n">
        <v>1985</v>
      </c>
      <c r="B23" s="5" t="n">
        <v>21.039546</v>
      </c>
      <c r="C23" s="6" t="n">
        <v>21.977364</v>
      </c>
      <c r="D23" s="7" t="n">
        <v>0.101709</v>
      </c>
      <c r="E23" s="7" t="n">
        <v>1.194208</v>
      </c>
      <c r="F23" s="7" t="n">
        <v>4.778749</v>
      </c>
      <c r="G23" s="8">
        <f>SUM(D23:F23)</f>
        <v/>
      </c>
      <c r="H23" s="9" t="n">
        <v>1.7</v>
      </c>
      <c r="I23" s="10" t="n">
        <v>0.9051</v>
      </c>
      <c r="J23" s="9" t="n">
        <v>17.209</v>
      </c>
      <c r="K23" s="10">
        <f>J23 - H23</f>
        <v/>
      </c>
      <c r="L23" s="11">
        <f>K23-7.5</f>
        <v/>
      </c>
      <c r="M23" s="12" t="n">
        <v>18.63439750671387</v>
      </c>
      <c r="N23" s="12" t="inlineStr"/>
      <c r="O23" s="13" t="n">
        <v>24.875</v>
      </c>
      <c r="P23" s="14" t="n">
        <v>22.09659957885742</v>
      </c>
      <c r="Q23" s="15" t="n">
        <v>0.6517156362533569</v>
      </c>
      <c r="R23" s="12" t="n">
        <v>19.0941047668457</v>
      </c>
      <c r="S23" s="12" t="n">
        <v>19.09398651123047</v>
      </c>
      <c r="T23" s="12" t="n">
        <v>18.04244232177734</v>
      </c>
      <c r="U23" s="12" t="n">
        <v>17.51658248901367</v>
      </c>
      <c r="V23" s="16" t="n">
        <v>4.264431</v>
      </c>
      <c r="W23" s="15" t="n">
        <v>2.001026</v>
      </c>
      <c r="X23" s="15" t="n">
        <v>0.752414</v>
      </c>
      <c r="Y23" s="15" t="n">
        <v>0.345159</v>
      </c>
      <c r="Z23" s="15" t="n">
        <v>0.383345</v>
      </c>
      <c r="AA23" s="15" t="n">
        <v>0.045671</v>
      </c>
      <c r="AB23" s="12" t="inlineStr"/>
      <c r="AC23" s="17" t="n">
        <v>1213.140014648438</v>
      </c>
      <c r="AD23" s="17" t="n">
        <v>3685.659912109375</v>
      </c>
      <c r="AF23" s="18" t="n"/>
      <c r="AG23" s="18" t="n"/>
      <c r="AH23" s="18" t="n"/>
      <c r="AI23" s="18" t="n"/>
    </row>
    <row r="24">
      <c r="A24" s="4" t="n">
        <v>1986</v>
      </c>
      <c r="B24" s="5" t="n">
        <v>22.982503</v>
      </c>
      <c r="C24" s="6" t="n">
        <v>23.357818</v>
      </c>
      <c r="D24" s="7" t="n">
        <v>0.112217</v>
      </c>
      <c r="E24" s="7" t="n">
        <v>1.35693</v>
      </c>
      <c r="F24" s="7" t="n">
        <v>4.803676</v>
      </c>
      <c r="G24" s="8">
        <f>SUM(D24:F24)</f>
        <v/>
      </c>
      <c r="H24" s="9" t="n">
        <v>1.7</v>
      </c>
      <c r="I24" s="10" t="n">
        <v>0.8839</v>
      </c>
      <c r="J24" s="9" t="n">
        <v>17.547</v>
      </c>
      <c r="K24" s="10">
        <f>J24 - H24</f>
        <v/>
      </c>
      <c r="L24" s="11">
        <f>K24-7.5</f>
        <v/>
      </c>
      <c r="M24" s="12" t="n">
        <v>17.21324920654297</v>
      </c>
      <c r="N24" s="12" t="inlineStr"/>
      <c r="O24" s="13" t="n">
        <v>24.21999931335449</v>
      </c>
      <c r="P24" s="14" t="n">
        <v>22.69560050964355</v>
      </c>
      <c r="Q24" s="15" t="n">
        <v>0.6474376916885376</v>
      </c>
      <c r="R24" s="12" t="n">
        <v>16.84784126281738</v>
      </c>
      <c r="S24" s="12" t="n">
        <v>16.84773826599121</v>
      </c>
      <c r="T24" s="12" t="n">
        <v>18.14220237731934</v>
      </c>
      <c r="U24" s="12" t="n">
        <v>18.54557037353516</v>
      </c>
      <c r="V24" s="16" t="n">
        <v>4.226619</v>
      </c>
      <c r="W24" s="15" t="n">
        <v>1.808612</v>
      </c>
      <c r="X24" s="15" t="n">
        <v>0.729463</v>
      </c>
      <c r="Y24" s="15" t="n">
        <v>0.470188</v>
      </c>
      <c r="Z24" s="15" t="n">
        <v>0.441607</v>
      </c>
      <c r="AA24" s="15" t="n">
        <v>0.037141</v>
      </c>
      <c r="AB24" s="12" t="inlineStr"/>
      <c r="AC24" s="17" t="n">
        <v>1208.829956054688</v>
      </c>
      <c r="AD24" s="17" t="n">
        <v>3689.6201171875</v>
      </c>
      <c r="AF24" s="18" t="n"/>
      <c r="AG24" s="18" t="n"/>
      <c r="AH24" s="18" t="n"/>
      <c r="AI24" s="18" t="n"/>
    </row>
    <row r="25">
      <c r="A25" s="4" t="n">
        <v>1987</v>
      </c>
      <c r="B25" s="5" t="n">
        <v>15.343159</v>
      </c>
      <c r="C25" s="6" t="n">
        <v>16.367952</v>
      </c>
      <c r="D25" s="7" t="n">
        <v>0.108863</v>
      </c>
      <c r="E25" s="7" t="n">
        <v>1.734172</v>
      </c>
      <c r="F25" s="7" t="n">
        <v>4.891961</v>
      </c>
      <c r="G25" s="8">
        <f>SUM(D25:F25)</f>
        <v/>
      </c>
      <c r="H25" s="9" t="n">
        <v>1.7</v>
      </c>
      <c r="I25" s="10" t="n">
        <v>0.8541</v>
      </c>
      <c r="J25" s="9" t="n">
        <v>11.334</v>
      </c>
      <c r="K25" s="10">
        <f>J25 - H25</f>
        <v/>
      </c>
      <c r="L25" s="11">
        <f>K25-7.5</f>
        <v/>
      </c>
      <c r="M25" s="12" t="n">
        <v>13.13922595977783</v>
      </c>
      <c r="N25" s="12" t="inlineStr"/>
      <c r="O25" s="13" t="n">
        <v>24.36499977111816</v>
      </c>
      <c r="P25" s="14" t="n">
        <v>22.44050025939941</v>
      </c>
      <c r="Q25" s="15" t="n">
        <v>0.6490617990493774</v>
      </c>
      <c r="R25" s="12" t="n">
        <v>13.42858791351318</v>
      </c>
      <c r="S25" s="12" t="n">
        <v>13.42851257324219</v>
      </c>
      <c r="T25" s="12" t="n">
        <v>13.80214881896973</v>
      </c>
      <c r="U25" s="12" t="n">
        <v>13.37681579589844</v>
      </c>
      <c r="V25" s="16" t="n">
        <v>4.293844</v>
      </c>
      <c r="W25" s="15" t="n">
        <v>1.89446</v>
      </c>
      <c r="X25" s="15" t="n">
        <v>0.7691519999999999</v>
      </c>
      <c r="Y25" s="15" t="n">
        <v>0.474601</v>
      </c>
      <c r="Z25" s="15" t="n">
        <v>0.378328</v>
      </c>
      <c r="AA25" s="15" t="n">
        <v>0.038088</v>
      </c>
      <c r="AB25" s="12" t="inlineStr"/>
      <c r="AC25" s="17" t="n">
        <v>1209.7900390625</v>
      </c>
      <c r="AD25" s="17" t="n">
        <v>3687.949951171875</v>
      </c>
      <c r="AF25" s="18" t="n"/>
      <c r="AG25" s="18" t="n"/>
      <c r="AH25" s="18" t="n"/>
      <c r="AI25" s="18" t="n"/>
    </row>
    <row r="26">
      <c r="A26" s="4" t="n">
        <v>1988</v>
      </c>
      <c r="B26" s="5" t="n">
        <v>11.210331</v>
      </c>
      <c r="C26" s="6" t="n">
        <v>12.164188</v>
      </c>
      <c r="D26" s="7" t="n">
        <v>0.12942</v>
      </c>
      <c r="E26" s="7" t="n">
        <v>1.922737</v>
      </c>
      <c r="F26" s="7" t="n">
        <v>5.039679</v>
      </c>
      <c r="G26" s="8">
        <f>SUM(D26:F26)</f>
        <v/>
      </c>
      <c r="H26" s="9" t="n">
        <v>1.7</v>
      </c>
      <c r="I26" s="10" t="n">
        <v>0.8653999999999999</v>
      </c>
      <c r="J26" s="9" t="n">
        <v>9.42</v>
      </c>
      <c r="K26" s="10">
        <f>J26 - H26</f>
        <v/>
      </c>
      <c r="L26" s="11">
        <f>K26-7.5</f>
        <v/>
      </c>
      <c r="M26" s="12" t="n">
        <v>9.686420440673828</v>
      </c>
      <c r="N26" s="12" t="inlineStr"/>
      <c r="O26" s="13" t="n">
        <v>22.79500007629395</v>
      </c>
      <c r="P26" s="14" t="n">
        <v>22.08709907531738</v>
      </c>
      <c r="Q26" s="15" t="n">
        <v>0.6388716101646423</v>
      </c>
      <c r="R26" s="12" t="n">
        <v>8.14361572265625</v>
      </c>
      <c r="S26" s="12" t="n">
        <v>8.143567085266113</v>
      </c>
      <c r="T26" s="12" t="n">
        <v>8.40081787109375</v>
      </c>
      <c r="U26" s="12" t="n">
        <v>7.98899507522583</v>
      </c>
      <c r="V26" s="16" t="n">
        <v>4.697624</v>
      </c>
      <c r="W26" s="15" t="n">
        <v>2.277486</v>
      </c>
      <c r="X26" s="15" t="n">
        <v>0.751153</v>
      </c>
      <c r="Y26" s="15" t="n">
        <v>0.557014</v>
      </c>
      <c r="Z26" s="15" t="n">
        <v>0.350331</v>
      </c>
      <c r="AA26" s="15" t="n">
        <v>0.041341</v>
      </c>
      <c r="AB26" s="12" t="inlineStr"/>
      <c r="AC26" s="17" t="n">
        <v>1199.160034179688</v>
      </c>
      <c r="AD26" s="17" t="n">
        <v>3685.610107421875</v>
      </c>
      <c r="AF26" s="18" t="n"/>
      <c r="AG26" s="18" t="n"/>
      <c r="AH26" s="18" t="n"/>
      <c r="AI26" s="18" t="n"/>
    </row>
    <row r="27">
      <c r="A27" s="4" t="n">
        <v>1989</v>
      </c>
      <c r="B27" s="5" t="n">
        <v>9.511025999999999</v>
      </c>
      <c r="C27" s="6" t="n">
        <v>10.198378</v>
      </c>
      <c r="D27" s="7" t="n">
        <v>0.156213</v>
      </c>
      <c r="E27" s="7" t="n">
        <v>2.229697</v>
      </c>
      <c r="F27" s="7" t="n">
        <v>5.144417</v>
      </c>
      <c r="G27" s="8">
        <f>SUM(D27:F27)</f>
        <v/>
      </c>
      <c r="H27" s="9" t="n">
        <v>1.5</v>
      </c>
      <c r="I27" s="10" t="n">
        <v>0.8477</v>
      </c>
      <c r="J27" s="9" t="n">
        <v>9.225</v>
      </c>
      <c r="K27" s="10">
        <f>J27 - H27</f>
        <v/>
      </c>
      <c r="L27" s="11">
        <f>K27-7.5</f>
        <v/>
      </c>
      <c r="M27" s="12" t="n">
        <v>9.025869369506836</v>
      </c>
      <c r="N27" s="12" t="inlineStr"/>
      <c r="O27" s="13" t="n">
        <v>21.52799987792969</v>
      </c>
      <c r="P27" s="14" t="n">
        <v>19.18320083618164</v>
      </c>
      <c r="Q27" s="15" t="n">
        <v>0.5948200225830078</v>
      </c>
      <c r="R27" s="12" t="n">
        <v>8.007411956787109</v>
      </c>
      <c r="S27" s="12" t="n">
        <v>7.980466842651367</v>
      </c>
      <c r="T27" s="12" t="n">
        <v>5.466052055358887</v>
      </c>
      <c r="U27" s="12" t="n">
        <v>5.939425945281982</v>
      </c>
      <c r="V27" s="16" t="n">
        <v>4.712412</v>
      </c>
      <c r="W27" s="15" t="n">
        <v>2.402282</v>
      </c>
      <c r="X27" s="15" t="n">
        <v>0.755018</v>
      </c>
      <c r="Y27" s="15" t="n">
        <v>0.47445</v>
      </c>
      <c r="Z27" s="15" t="n">
        <v>0.382273</v>
      </c>
      <c r="AA27" s="15" t="n">
        <v>0.039532</v>
      </c>
      <c r="AB27" s="12" t="inlineStr"/>
      <c r="AC27" s="17" t="n">
        <v>1190.219970703125</v>
      </c>
      <c r="AD27" s="17" t="n">
        <v>3665.199951171875</v>
      </c>
      <c r="AF27" s="18" t="n"/>
      <c r="AG27" s="18" t="n"/>
      <c r="AH27" s="18" t="n"/>
      <c r="AI27" s="18" t="n"/>
    </row>
    <row r="28">
      <c r="A28" s="4" t="n">
        <v>1990</v>
      </c>
      <c r="B28" s="5" t="n">
        <v>9.373480000000001</v>
      </c>
      <c r="C28" s="6" t="n">
        <v>9.973037</v>
      </c>
      <c r="D28" s="7" t="n">
        <v>0.178111</v>
      </c>
      <c r="E28" s="7" t="n">
        <v>2.260272</v>
      </c>
      <c r="F28" s="7" t="n">
        <v>5.219457</v>
      </c>
      <c r="G28" s="8">
        <f>SUM(D28:F28)</f>
        <v/>
      </c>
      <c r="H28" s="9" t="n">
        <v>1.5</v>
      </c>
      <c r="I28" s="10" t="n">
        <v>0.7759</v>
      </c>
      <c r="J28" s="9" t="n">
        <v>9.2049</v>
      </c>
      <c r="K28" s="10">
        <f>J28 - H28</f>
        <v/>
      </c>
      <c r="L28" s="11">
        <f>K28-7.5</f>
        <v/>
      </c>
      <c r="M28" s="12" t="n">
        <v>9.261028289794922</v>
      </c>
      <c r="N28" s="12" t="inlineStr"/>
      <c r="O28" s="13" t="n">
        <v>20.14399909973145</v>
      </c>
      <c r="P28" s="14" t="n">
        <v>15.72270011901855</v>
      </c>
      <c r="Q28" s="15" t="n">
        <v>0.50534588098526</v>
      </c>
      <c r="R28" s="12" t="n">
        <v>8.140401840209961</v>
      </c>
      <c r="S28" s="12" t="n">
        <v>8.140353202819824</v>
      </c>
      <c r="T28" s="12" t="n">
        <v>4.908332347869873</v>
      </c>
      <c r="U28" s="12" t="n">
        <v>5.310877323150635</v>
      </c>
      <c r="V28" s="16" t="n">
        <v>4.409088</v>
      </c>
      <c r="W28" s="15" t="n">
        <v>2.100657</v>
      </c>
      <c r="X28" s="15" t="n">
        <v>0.796997</v>
      </c>
      <c r="Y28" s="15" t="n">
        <v>0.515588</v>
      </c>
      <c r="Z28" s="15" t="n">
        <v>0.39007</v>
      </c>
      <c r="AA28" s="15" t="n">
        <v>0.03588</v>
      </c>
      <c r="AB28" s="12" t="inlineStr"/>
      <c r="AC28" s="17" t="n">
        <v>1180.02001953125</v>
      </c>
      <c r="AD28" s="17" t="n">
        <v>3637.610107421875</v>
      </c>
      <c r="AF28" s="18" t="n"/>
      <c r="AG28" s="18" t="n"/>
      <c r="AH28" s="18" t="n"/>
      <c r="AI28" s="18" t="n"/>
    </row>
    <row r="29">
      <c r="A29" s="4" t="n">
        <v>1991</v>
      </c>
      <c r="B29" s="5" t="n">
        <v>12.330508</v>
      </c>
      <c r="C29" s="6" t="n">
        <v>13.088763</v>
      </c>
      <c r="D29" s="7" t="n">
        <v>0.180224</v>
      </c>
      <c r="E29" s="7" t="n">
        <v>1.86436</v>
      </c>
      <c r="F29" s="7" t="n">
        <v>5.005595</v>
      </c>
      <c r="G29" s="8">
        <f>SUM(D29:F29)</f>
        <v/>
      </c>
      <c r="H29" s="9" t="n">
        <v>1.5</v>
      </c>
      <c r="I29" s="10" t="n">
        <v>0.7407</v>
      </c>
      <c r="J29" s="9" t="n">
        <v>8.952500000000001</v>
      </c>
      <c r="K29" s="10">
        <f>J29 - H29</f>
        <v/>
      </c>
      <c r="L29" s="11">
        <f>K29-7.5</f>
        <v/>
      </c>
      <c r="M29" s="12" t="n">
        <v>8.962020874023438</v>
      </c>
      <c r="N29" s="12" t="inlineStr"/>
      <c r="O29" s="13" t="n">
        <v>19.23299980163574</v>
      </c>
      <c r="P29" s="14" t="n">
        <v>14.69890022277832</v>
      </c>
      <c r="Q29" s="15" t="n">
        <v>0.4502950608730316</v>
      </c>
      <c r="R29" s="12" t="n">
        <v>8.12139892578125</v>
      </c>
      <c r="S29" s="12" t="n">
        <v>8.121352195739746</v>
      </c>
      <c r="T29" s="12" t="n">
        <v>7.466014385223389</v>
      </c>
      <c r="U29" s="12" t="n">
        <v>8.800682067871094</v>
      </c>
      <c r="V29" s="16" t="n">
        <v>4.171588</v>
      </c>
      <c r="W29" s="15" t="n">
        <v>1.867946</v>
      </c>
      <c r="X29" s="15" t="n">
        <v>0.856616</v>
      </c>
      <c r="Y29" s="15" t="n">
        <v>0.550433</v>
      </c>
      <c r="Z29" s="15" t="n">
        <v>0.328658</v>
      </c>
      <c r="AA29" s="15" t="n">
        <v>0.034499</v>
      </c>
      <c r="AB29" s="12" t="inlineStr"/>
      <c r="AC29" s="17" t="n">
        <v>1173.010009765625</v>
      </c>
      <c r="AD29" s="17" t="n">
        <v>3628.6201171875</v>
      </c>
      <c r="AF29" s="18" t="n"/>
      <c r="AG29" s="18" t="n"/>
      <c r="AH29" s="18" t="n"/>
      <c r="AI29" s="18" t="n"/>
    </row>
    <row r="30">
      <c r="A30" s="4" t="n">
        <v>1992</v>
      </c>
      <c r="B30" s="5" t="n">
        <v>10.956884</v>
      </c>
      <c r="C30" s="6" t="n">
        <v>12.229797</v>
      </c>
      <c r="D30" s="7" t="n">
        <v>0.177551</v>
      </c>
      <c r="E30" s="7" t="n">
        <v>1.906071</v>
      </c>
      <c r="F30" s="7" t="n">
        <v>4.546192</v>
      </c>
      <c r="G30" s="8">
        <f>SUM(D30:F30)</f>
        <v/>
      </c>
      <c r="H30" s="9" t="n">
        <v>1.5</v>
      </c>
      <c r="I30" s="10" t="n">
        <v>0.6948</v>
      </c>
      <c r="J30" s="9" t="n">
        <v>7.8273</v>
      </c>
      <c r="K30" s="10">
        <f>J30 - H30</f>
        <v/>
      </c>
      <c r="L30" s="11">
        <f>K30-7.5</f>
        <v/>
      </c>
      <c r="M30" s="12" t="n">
        <v>8.008552551269531</v>
      </c>
      <c r="N30" s="12" t="inlineStr"/>
      <c r="O30" s="13" t="n">
        <v>19.41600036621094</v>
      </c>
      <c r="P30" s="14" t="n">
        <v>14.08479976654053</v>
      </c>
      <c r="Q30" s="15" t="n">
        <v>0.4307751357555389</v>
      </c>
      <c r="R30" s="12" t="n">
        <v>8.001899719238281</v>
      </c>
      <c r="S30" s="12" t="n">
        <v>8.001849174499512</v>
      </c>
      <c r="T30" s="12" t="n">
        <v>7.769495010375977</v>
      </c>
      <c r="U30" s="12" t="n">
        <v>7.352439880371094</v>
      </c>
      <c r="V30" s="16" t="n">
        <v>3.860521</v>
      </c>
      <c r="W30" s="15" t="n">
        <v>1.661152</v>
      </c>
      <c r="X30" s="15" t="n">
        <v>0.816299</v>
      </c>
      <c r="Y30" s="15" t="n">
        <v>0.54289</v>
      </c>
      <c r="Z30" s="15" t="n">
        <v>0.289518</v>
      </c>
      <c r="AA30" s="15" t="n">
        <v>0.036943</v>
      </c>
      <c r="AB30" s="12" t="inlineStr"/>
      <c r="AC30" s="17" t="n">
        <v>1174.43994140625</v>
      </c>
      <c r="AD30" s="17" t="n">
        <v>3623.010009765625</v>
      </c>
      <c r="AF30" s="18" t="n"/>
      <c r="AG30" s="18" t="n"/>
      <c r="AH30" s="18" t="n"/>
      <c r="AI30" s="18" t="n"/>
    </row>
    <row r="31">
      <c r="A31" s="4" t="n">
        <v>1993</v>
      </c>
      <c r="B31" s="5" t="n">
        <v>18.824576</v>
      </c>
      <c r="C31" s="6" t="n">
        <v>21.35594</v>
      </c>
      <c r="D31" s="7" t="n">
        <v>0.204402</v>
      </c>
      <c r="E31" s="7" t="n">
        <v>2.246695</v>
      </c>
      <c r="F31" s="7" t="n">
        <v>4.742028</v>
      </c>
      <c r="G31" s="8">
        <f>SUM(D31:F31)</f>
        <v/>
      </c>
      <c r="H31" s="9" t="n">
        <v>1.5</v>
      </c>
      <c r="I31" s="10" t="n">
        <v>0.7834</v>
      </c>
      <c r="J31" s="9" t="n">
        <v>7.4449</v>
      </c>
      <c r="K31" s="10">
        <f>J31 - H31</f>
        <v/>
      </c>
      <c r="L31" s="11">
        <f>K31-7.5</f>
        <v/>
      </c>
      <c r="M31" s="12" t="n">
        <v>7.012975692749023</v>
      </c>
      <c r="N31" s="12" t="inlineStr"/>
      <c r="O31" s="13" t="n">
        <v>21.37969970703125</v>
      </c>
      <c r="P31" s="14" t="n">
        <v>18.82480049133301</v>
      </c>
      <c r="Q31" s="15" t="n">
        <v>0.4853922128677368</v>
      </c>
      <c r="R31" s="12" t="n">
        <v>8.102499961853027</v>
      </c>
      <c r="S31" s="12" t="n">
        <v>8.102450370788574</v>
      </c>
      <c r="T31" s="12" t="n">
        <v>13.70706272125244</v>
      </c>
      <c r="U31" s="12" t="n">
        <v>14.43656253814697</v>
      </c>
      <c r="V31" s="16" t="n">
        <v>4.120825</v>
      </c>
      <c r="W31" s="15" t="n">
        <v>1.7861</v>
      </c>
      <c r="X31" s="15" t="n">
        <v>0.859468</v>
      </c>
      <c r="Y31" s="15" t="n">
        <v>0.499625</v>
      </c>
      <c r="Z31" s="15" t="n">
        <v>0.333378</v>
      </c>
      <c r="AA31" s="15" t="n">
        <v>0.035991</v>
      </c>
      <c r="AB31" s="12" t="inlineStr"/>
      <c r="AC31" s="17" t="n">
        <v>1189.150024414062</v>
      </c>
      <c r="AD31" s="17" t="n">
        <v>3662.52001953125</v>
      </c>
      <c r="AF31" s="18" t="n"/>
      <c r="AG31" s="18" t="n"/>
      <c r="AH31" s="18" t="n"/>
      <c r="AI31" s="18" t="n"/>
    </row>
    <row r="32">
      <c r="A32" s="4" t="n">
        <v>1994</v>
      </c>
      <c r="B32" s="5" t="n">
        <v>10.616817</v>
      </c>
      <c r="C32" s="6" t="n">
        <v>11.055286</v>
      </c>
      <c r="D32" s="7" t="n">
        <v>0.227542</v>
      </c>
      <c r="E32" s="7" t="n">
        <v>2.15241</v>
      </c>
      <c r="F32" s="7" t="n">
        <v>5.1694</v>
      </c>
      <c r="G32" s="8">
        <f>SUM(D32:F32)</f>
        <v/>
      </c>
      <c r="H32" s="9" t="n">
        <v>1.5</v>
      </c>
      <c r="I32" s="10" t="n">
        <v>0.7899</v>
      </c>
      <c r="J32" s="9" t="n">
        <v>9.351900000000001</v>
      </c>
      <c r="K32" s="10">
        <f>J32 - H32</f>
        <v/>
      </c>
      <c r="L32" s="11">
        <f>K32-7.5</f>
        <v/>
      </c>
      <c r="M32" s="12" t="n">
        <v>9.407209396362305</v>
      </c>
      <c r="N32" s="12" t="inlineStr"/>
      <c r="O32" s="13" t="n">
        <v>19.93040084838867</v>
      </c>
      <c r="P32" s="14" t="n">
        <v>17.7721996307373</v>
      </c>
      <c r="Q32" s="15" t="n">
        <v>0.534393846988678</v>
      </c>
      <c r="R32" s="12" t="n">
        <v>8.288528442382812</v>
      </c>
      <c r="S32" s="12" t="n">
        <v>8.288478851318359</v>
      </c>
      <c r="T32" s="12" t="n">
        <v>7.686069488525391</v>
      </c>
      <c r="U32" s="12" t="n">
        <v>6.793551921844482</v>
      </c>
      <c r="V32" s="16" t="n">
        <v>4.446529</v>
      </c>
      <c r="W32" s="15" t="n">
        <v>1.999189</v>
      </c>
      <c r="X32" s="15" t="n">
        <v>0.8709789999999999</v>
      </c>
      <c r="Y32" s="15" t="n">
        <v>0.613003</v>
      </c>
      <c r="Z32" s="15" t="n">
        <v>0.314722</v>
      </c>
      <c r="AA32" s="15" t="n">
        <v>0.036387</v>
      </c>
      <c r="AB32" s="12" t="inlineStr"/>
      <c r="AC32" s="17" t="n">
        <v>1178.400024414062</v>
      </c>
      <c r="AD32" s="17" t="n">
        <v>3654.419921875</v>
      </c>
      <c r="AF32" s="18" t="n"/>
      <c r="AG32" s="18" t="n"/>
      <c r="AH32" s="18" t="n"/>
      <c r="AI32" s="18" t="n"/>
    </row>
    <row r="33">
      <c r="A33" s="4" t="n">
        <v>1995</v>
      </c>
      <c r="B33" s="5" t="n">
        <v>19.92173</v>
      </c>
      <c r="C33" s="6" t="n">
        <v>21.332581</v>
      </c>
      <c r="D33" s="7" t="n">
        <v>0.217439</v>
      </c>
      <c r="E33" s="7" t="n">
        <v>2.221346</v>
      </c>
      <c r="F33" s="7" t="n">
        <v>4.92548</v>
      </c>
      <c r="G33" s="8">
        <f>SUM(D33:F33)</f>
        <v/>
      </c>
      <c r="H33" s="9" t="n">
        <v>1.500001</v>
      </c>
      <c r="I33" s="10" t="n">
        <v>0.7834</v>
      </c>
      <c r="J33" s="9" t="n">
        <v>8.5449</v>
      </c>
      <c r="K33" s="10">
        <f>J33 - H33</f>
        <v/>
      </c>
      <c r="L33" s="11">
        <f>K33-7.5</f>
        <v/>
      </c>
      <c r="M33" s="12" t="n">
        <v>8.754432678222656</v>
      </c>
      <c r="N33" s="12" t="inlineStr"/>
      <c r="O33" s="13" t="n">
        <v>20.71380043029785</v>
      </c>
      <c r="P33" s="14" t="n">
        <v>22.31119918823242</v>
      </c>
      <c r="Q33" s="15" t="n">
        <v>0.5700518488883972</v>
      </c>
      <c r="R33" s="12" t="n">
        <v>9.223336219787598</v>
      </c>
      <c r="S33" s="12" t="n">
        <v>9.223282814025879</v>
      </c>
      <c r="T33" s="12" t="n">
        <v>14.69559097290039</v>
      </c>
      <c r="U33" s="12" t="n">
        <v>15.90523910522461</v>
      </c>
      <c r="V33" s="16" t="n">
        <v>3.96224</v>
      </c>
      <c r="W33" s="15" t="n">
        <v>1.645011</v>
      </c>
      <c r="X33" s="15" t="n">
        <v>0.840934</v>
      </c>
      <c r="Y33" s="15" t="n">
        <v>0.426754</v>
      </c>
      <c r="Z33" s="15" t="n">
        <v>0.327633</v>
      </c>
      <c r="AA33" s="15" t="n">
        <v>0.036272</v>
      </c>
      <c r="AB33" s="12" t="inlineStr"/>
      <c r="AC33" s="17" t="n">
        <v>1184.280029296875</v>
      </c>
      <c r="AD33" s="17" t="n">
        <v>3687.10009765625</v>
      </c>
      <c r="AF33" s="18" t="n"/>
      <c r="AG33" s="18" t="n"/>
      <c r="AH33" s="18" t="n"/>
      <c r="AI33" s="18" t="n"/>
    </row>
    <row r="34">
      <c r="A34" s="4" t="n">
        <v>1996</v>
      </c>
      <c r="B34" s="5" t="n">
        <v>14.228045</v>
      </c>
      <c r="C34" s="6" t="n">
        <v>14.554965</v>
      </c>
      <c r="D34" s="7" t="n">
        <v>0.249248</v>
      </c>
      <c r="E34" s="7" t="n">
        <v>2.714754</v>
      </c>
      <c r="F34" s="7" t="n">
        <v>5.322652</v>
      </c>
      <c r="G34" s="8">
        <f>SUM(D34:F34)</f>
        <v/>
      </c>
      <c r="H34" s="9" t="n">
        <v>1.500002</v>
      </c>
      <c r="I34" s="10" t="n">
        <v>0.8403</v>
      </c>
      <c r="J34" s="9" t="n">
        <v>9.972099999999999</v>
      </c>
      <c r="K34" s="10">
        <f>J34 - H34</f>
        <v/>
      </c>
      <c r="L34" s="11">
        <f>K34-7.5</f>
        <v/>
      </c>
      <c r="M34" s="12" t="n">
        <v>10.07662582397461</v>
      </c>
      <c r="N34" s="12" t="inlineStr"/>
      <c r="O34" s="13" t="n">
        <v>21.61380004882812</v>
      </c>
      <c r="P34" s="14" t="n">
        <v>21.15480041503906</v>
      </c>
      <c r="Q34" s="15" t="n">
        <v>0.6169683337211609</v>
      </c>
      <c r="R34" s="12" t="n">
        <v>11.52213954925537</v>
      </c>
      <c r="S34" s="12" t="n">
        <v>11.52187442779541</v>
      </c>
      <c r="T34" s="12" t="n">
        <v>10.89019393920898</v>
      </c>
      <c r="U34" s="12" t="n">
        <v>10.40231323242188</v>
      </c>
      <c r="V34" s="16" t="n">
        <v>4.480418</v>
      </c>
      <c r="W34" s="15" t="n">
        <v>1.865031</v>
      </c>
      <c r="X34" s="15" t="n">
        <v>0.918787</v>
      </c>
      <c r="Y34" s="15" t="n">
        <v>0.650609</v>
      </c>
      <c r="Z34" s="15" t="n">
        <v>0.311144</v>
      </c>
      <c r="AA34" s="15" t="n">
        <v>0.034192</v>
      </c>
      <c r="AB34" s="12" t="inlineStr"/>
      <c r="AC34" s="17" t="n">
        <v>1190.839965820312</v>
      </c>
      <c r="AD34" s="17" t="n">
        <v>3679.2900390625</v>
      </c>
      <c r="AF34" s="18" t="n"/>
      <c r="AG34" s="18" t="n"/>
      <c r="AH34" s="18" t="n"/>
      <c r="AI34" s="18" t="n"/>
    </row>
    <row r="35">
      <c r="A35" s="4" t="n">
        <v>1997</v>
      </c>
      <c r="B35" s="5" t="n">
        <v>21.655579</v>
      </c>
      <c r="C35" s="6" t="n">
        <v>22.038502</v>
      </c>
      <c r="D35" s="7" t="n">
        <v>0.242777</v>
      </c>
      <c r="E35" s="7" t="n">
        <v>2.853886</v>
      </c>
      <c r="F35" s="7" t="n">
        <v>5.250119</v>
      </c>
      <c r="G35" s="8">
        <f>SUM(D35:F35)</f>
        <v/>
      </c>
      <c r="H35" s="9" t="n">
        <v>1.7</v>
      </c>
      <c r="I35" s="10" t="n">
        <v>0.8671</v>
      </c>
      <c r="J35" s="9" t="n">
        <v>11.6691</v>
      </c>
      <c r="K35" s="10">
        <f>J35 - H35</f>
        <v/>
      </c>
      <c r="L35" s="11">
        <f>K35-7.5</f>
        <v/>
      </c>
      <c r="M35" s="12" t="n">
        <v>11.15902042388916</v>
      </c>
      <c r="N35" s="12" t="inlineStr"/>
      <c r="O35" s="13" t="n">
        <v>23.76869964599609</v>
      </c>
      <c r="P35" s="14" t="n">
        <v>22.80139923095703</v>
      </c>
      <c r="Q35" s="15" t="n">
        <v>0.6187689900398254</v>
      </c>
      <c r="R35" s="12" t="n">
        <v>13.82367134094238</v>
      </c>
      <c r="S35" s="12" t="n">
        <v>13.84523773193359</v>
      </c>
      <c r="T35" s="12" t="n">
        <v>16.22081756591797</v>
      </c>
      <c r="U35" s="12" t="n">
        <v>17.05325126647949</v>
      </c>
      <c r="V35" s="16" t="n">
        <v>4.045901</v>
      </c>
      <c r="W35" s="15" t="n">
        <v>1.596736</v>
      </c>
      <c r="X35" s="15" t="n">
        <v>0.781203</v>
      </c>
      <c r="Y35" s="15" t="n">
        <v>0.546134</v>
      </c>
      <c r="Z35" s="15" t="n">
        <v>0.368195</v>
      </c>
      <c r="AA35" s="15" t="n">
        <v>0.034319</v>
      </c>
      <c r="AB35" s="12" t="inlineStr"/>
      <c r="AC35" s="17" t="n">
        <v>1205.81005859375</v>
      </c>
      <c r="AD35" s="17" t="n">
        <v>3690.320068359375</v>
      </c>
      <c r="AF35" s="18" t="n"/>
      <c r="AG35" s="18" t="n"/>
      <c r="AH35" s="18" t="n"/>
      <c r="AI35" s="18" t="n"/>
    </row>
    <row r="36">
      <c r="A36" s="4" t="n">
        <v>1998</v>
      </c>
      <c r="B36" s="5" t="n">
        <v>16.694927</v>
      </c>
      <c r="C36" s="6" t="n">
        <v>17.414778</v>
      </c>
      <c r="D36" s="7" t="n">
        <v>0.245303</v>
      </c>
      <c r="E36" s="7" t="n">
        <v>2.566707</v>
      </c>
      <c r="F36" s="7" t="n">
        <v>5.045228</v>
      </c>
      <c r="G36" s="8">
        <f>SUM(D36:F36)</f>
        <v/>
      </c>
      <c r="H36" s="9" t="n">
        <v>1.7</v>
      </c>
      <c r="I36" s="10" t="n">
        <v>0.859</v>
      </c>
      <c r="J36" s="9" t="n">
        <v>12.7747</v>
      </c>
      <c r="K36" s="10">
        <f>J36 - H36</f>
        <v/>
      </c>
      <c r="L36" s="11">
        <f>K36-7.5</f>
        <v/>
      </c>
      <c r="M36" s="12" t="n">
        <v>11.96936225891113</v>
      </c>
      <c r="N36" s="12" t="inlineStr"/>
      <c r="O36" s="13" t="n">
        <v>25.12610054016113</v>
      </c>
      <c r="P36" s="14" t="n">
        <v>22.40349960327148</v>
      </c>
      <c r="Q36" s="15" t="n">
        <v>0.64056795835495</v>
      </c>
      <c r="R36" s="12" t="n">
        <v>13.50986957550049</v>
      </c>
      <c r="S36" s="12" t="n">
        <v>13.4201831817627</v>
      </c>
      <c r="T36" s="12" t="n">
        <v>13.72065830230713</v>
      </c>
      <c r="U36" s="12" t="n">
        <v>13.52038764953613</v>
      </c>
      <c r="V36" s="16" t="n">
        <v>4.214217</v>
      </c>
      <c r="W36" s="15" t="n">
        <v>1.769526</v>
      </c>
      <c r="X36" s="15" t="n">
        <v>0.82216</v>
      </c>
      <c r="Y36" s="15" t="n">
        <v>0.498078</v>
      </c>
      <c r="Z36" s="15" t="n">
        <v>0.356141</v>
      </c>
      <c r="AA36" s="15" t="n">
        <v>0.037106</v>
      </c>
      <c r="AB36" s="12" t="inlineStr"/>
      <c r="AC36" s="17" t="n">
        <v>1214.780029296875</v>
      </c>
      <c r="AD36" s="17" t="n">
        <v>3687.7099609375</v>
      </c>
      <c r="AF36" s="18" t="n"/>
      <c r="AG36" s="18" t="n"/>
      <c r="AH36" s="18" t="n"/>
      <c r="AI36" s="18" t="n"/>
    </row>
    <row r="37">
      <c r="A37" s="4" t="n">
        <v>1999</v>
      </c>
      <c r="B37" s="5" t="n">
        <v>15.865208</v>
      </c>
      <c r="C37" s="6" t="n">
        <v>16.377268</v>
      </c>
      <c r="D37" s="7" t="n">
        <v>0.29113</v>
      </c>
      <c r="E37" s="7" t="n">
        <v>2.72796</v>
      </c>
      <c r="F37" s="7" t="n">
        <v>5.19438</v>
      </c>
      <c r="G37" s="8">
        <f>SUM(D37:F37)</f>
        <v/>
      </c>
      <c r="H37" s="9" t="n">
        <v>1.7</v>
      </c>
      <c r="I37" s="10" t="n">
        <v>0.8931</v>
      </c>
      <c r="J37" s="9" t="n">
        <v>11.033</v>
      </c>
      <c r="K37" s="10">
        <f>J37 - H37</f>
        <v/>
      </c>
      <c r="L37" s="11">
        <f>K37-7.5</f>
        <v/>
      </c>
      <c r="M37" s="12" t="n">
        <v>11.39532947540283</v>
      </c>
      <c r="N37" s="12" t="inlineStr"/>
      <c r="O37" s="13" t="n">
        <v>24.59210014343262</v>
      </c>
      <c r="P37" s="14" t="n">
        <v>22.99699974060059</v>
      </c>
      <c r="Q37" s="15" t="n">
        <v>0.6382589340209961</v>
      </c>
      <c r="R37" s="12" t="n">
        <v>11.20422172546387</v>
      </c>
      <c r="S37" s="12" t="n">
        <v>11.40766620635986</v>
      </c>
      <c r="T37" s="12" t="n">
        <v>12.48345947265625</v>
      </c>
      <c r="U37" s="12" t="n">
        <v>12.80036735534668</v>
      </c>
      <c r="V37" s="16" t="n">
        <v>4.49286</v>
      </c>
      <c r="W37" s="15" t="n">
        <v>1.787598</v>
      </c>
      <c r="X37" s="15" t="n">
        <v>0.925522</v>
      </c>
      <c r="Y37" s="15" t="n">
        <v>0.6493100000000001</v>
      </c>
      <c r="Z37" s="15" t="n">
        <v>0.361949</v>
      </c>
      <c r="AA37" s="15" t="n">
        <v>0.038357</v>
      </c>
      <c r="AB37" s="12" t="inlineStr"/>
      <c r="AC37" s="17" t="n">
        <v>1211.2900390625</v>
      </c>
      <c r="AD37" s="17" t="n">
        <v>3691.590087890625</v>
      </c>
      <c r="AF37" s="18" t="n"/>
      <c r="AG37" s="18" t="n"/>
      <c r="AH37" s="18" t="n"/>
      <c r="AI37" s="18" t="n"/>
    </row>
    <row r="38">
      <c r="A38" s="4" t="n">
        <v>2000</v>
      </c>
      <c r="B38" s="5" t="n">
        <v>10.551961</v>
      </c>
      <c r="C38" s="6" t="n">
        <v>10.811978</v>
      </c>
      <c r="D38" s="7" t="n">
        <v>0.321984</v>
      </c>
      <c r="E38" s="7" t="n">
        <v>2.802758</v>
      </c>
      <c r="F38" s="7" t="n">
        <v>5.162211</v>
      </c>
      <c r="G38" s="8">
        <f>SUM(D38:F38)</f>
        <v/>
      </c>
      <c r="H38" s="9" t="n">
        <v>1.7</v>
      </c>
      <c r="I38" s="10" t="n">
        <v>0.8763</v>
      </c>
      <c r="J38" s="9" t="n">
        <v>10.692</v>
      </c>
      <c r="K38" s="10">
        <f>J38 - H38</f>
        <v/>
      </c>
      <c r="L38" s="11">
        <f>K38-7.5</f>
        <v/>
      </c>
      <c r="M38" s="12" t="n">
        <v>10.98437595367432</v>
      </c>
      <c r="N38" s="12" t="inlineStr"/>
      <c r="O38" s="13" t="n">
        <v>22.44400024414062</v>
      </c>
      <c r="P38" s="14" t="n">
        <v>20.93939971923828</v>
      </c>
      <c r="Q38" s="15" t="n">
        <v>0.6153872609138489</v>
      </c>
      <c r="R38" s="12" t="n">
        <v>9.380885124206543</v>
      </c>
      <c r="S38" s="12" t="n">
        <v>9.521435737609863</v>
      </c>
      <c r="T38" s="12" t="n">
        <v>7.774123668670654</v>
      </c>
      <c r="U38" s="12" t="n">
        <v>6.936287879943848</v>
      </c>
      <c r="V38" s="16" t="n">
        <v>4.779726</v>
      </c>
      <c r="W38" s="15" t="n">
        <v>2.182388</v>
      </c>
      <c r="X38" s="15" t="n">
        <v>0.965054</v>
      </c>
      <c r="Y38" s="15" t="n">
        <v>0.600009</v>
      </c>
      <c r="Z38" s="15" t="n">
        <v>0.302588</v>
      </c>
      <c r="AA38" s="15" t="n">
        <v>0.039865</v>
      </c>
      <c r="AB38" s="12" t="inlineStr"/>
      <c r="AC38" s="17" t="n">
        <v>1196.719970703125</v>
      </c>
      <c r="AD38" s="17" t="n">
        <v>3677.800048828125</v>
      </c>
      <c r="AF38" s="18" t="n"/>
      <c r="AG38" s="18" t="n"/>
      <c r="AH38" s="18" t="n"/>
      <c r="AI38" s="18" t="n"/>
    </row>
    <row r="39">
      <c r="A39" s="4" t="n">
        <v>2001</v>
      </c>
      <c r="B39" s="5" t="n">
        <v>10.736502</v>
      </c>
      <c r="C39" s="6" t="n">
        <v>11.168315</v>
      </c>
      <c r="D39" s="7" t="n">
        <v>0.315429</v>
      </c>
      <c r="E39" s="7" t="n">
        <v>2.841028</v>
      </c>
      <c r="F39" s="7" t="n">
        <v>5.254718</v>
      </c>
      <c r="G39" s="8">
        <f>SUM(D39:F39)</f>
        <v/>
      </c>
      <c r="H39" s="9" t="n">
        <v>1.5</v>
      </c>
      <c r="I39" s="10" t="n">
        <v>0.842089</v>
      </c>
      <c r="J39" s="9" t="n">
        <v>10.2094</v>
      </c>
      <c r="K39" s="10">
        <f>J39 - H39</f>
        <v/>
      </c>
      <c r="L39" s="11">
        <f>K39-7.5</f>
        <v/>
      </c>
      <c r="M39" s="12" t="n">
        <v>10.4860315322876</v>
      </c>
      <c r="N39" s="12" t="inlineStr"/>
      <c r="O39" s="13" t="n">
        <v>19.87280082702637</v>
      </c>
      <c r="P39" s="14" t="n">
        <v>19.13479995727539</v>
      </c>
      <c r="Q39" s="15" t="n">
        <v>0.5693848133087158</v>
      </c>
      <c r="R39" s="12" t="n">
        <v>8.23552131652832</v>
      </c>
      <c r="S39" s="12" t="n">
        <v>8.340961456298828</v>
      </c>
      <c r="T39" s="12" t="n">
        <v>6.855924129486084</v>
      </c>
      <c r="U39" s="12" t="n">
        <v>6.99383020401001</v>
      </c>
      <c r="V39" s="16" t="n">
        <v>4.940381</v>
      </c>
      <c r="W39" s="15" t="n">
        <v>2.207688</v>
      </c>
      <c r="X39" s="15" t="n">
        <v>1.037871</v>
      </c>
      <c r="Y39" s="15" t="n">
        <v>0.647765</v>
      </c>
      <c r="Z39" s="15" t="n">
        <v>0.367808</v>
      </c>
      <c r="AA39" s="15" t="n">
        <v>0.038478</v>
      </c>
      <c r="AB39" s="12" t="inlineStr"/>
      <c r="AC39" s="17" t="n">
        <v>1177.9599609375</v>
      </c>
      <c r="AD39" s="17" t="n">
        <v>3664.840087890625</v>
      </c>
      <c r="AF39" s="18" t="n"/>
      <c r="AG39" s="18" t="n"/>
      <c r="AH39" s="18" t="n"/>
      <c r="AI39" s="18" t="n"/>
    </row>
    <row r="40">
      <c r="A40" s="4" t="n">
        <v>2002</v>
      </c>
      <c r="B40" s="5" t="n">
        <v>6.088144</v>
      </c>
      <c r="C40" s="6" t="n">
        <v>6.211186</v>
      </c>
      <c r="D40" s="7" t="n">
        <v>0.326718</v>
      </c>
      <c r="E40" s="7" t="n">
        <v>2.96923</v>
      </c>
      <c r="F40" s="7" t="n">
        <v>5.365609</v>
      </c>
      <c r="G40" s="8">
        <f>SUM(D40:F40)</f>
        <v/>
      </c>
      <c r="H40" s="9" t="n">
        <v>1.5</v>
      </c>
      <c r="I40" s="10" t="n">
        <v>0.744923</v>
      </c>
      <c r="J40" s="9" t="n">
        <v>10.4472</v>
      </c>
      <c r="K40" s="10">
        <f>J40 - H40</f>
        <v/>
      </c>
      <c r="L40" s="11">
        <f>K40-7.5</f>
        <v/>
      </c>
      <c r="M40" s="12" t="n">
        <v>10.50241470336914</v>
      </c>
      <c r="N40" s="12" t="inlineStr"/>
      <c r="O40" s="13" t="n">
        <v>17.0930004119873</v>
      </c>
      <c r="P40" s="14" t="n">
        <v>14.46790027618408</v>
      </c>
      <c r="Q40" s="15" t="n">
        <v>0.4834067225456238</v>
      </c>
      <c r="R40" s="12" t="n">
        <v>8.230879783630371</v>
      </c>
      <c r="S40" s="12" t="n">
        <v>8.339156150817871</v>
      </c>
      <c r="T40" s="12" t="n">
        <v>3.673631191253662</v>
      </c>
      <c r="U40" s="12" t="n">
        <v>2.64272665977478</v>
      </c>
      <c r="V40" s="16" t="n">
        <v>3.991405</v>
      </c>
      <c r="W40" s="15" t="n">
        <v>1.816053</v>
      </c>
      <c r="X40" s="15" t="n">
        <v>0.799007</v>
      </c>
      <c r="Y40" s="15" t="n">
        <v>0.524979</v>
      </c>
      <c r="Z40" s="15" t="n">
        <v>0.280791</v>
      </c>
      <c r="AA40" s="15" t="n">
        <v>0.038172</v>
      </c>
      <c r="AB40" s="12" t="inlineStr"/>
      <c r="AC40" s="17" t="n">
        <v>1155.420043945312</v>
      </c>
      <c r="AD40" s="17" t="n">
        <v>3626.530029296875</v>
      </c>
      <c r="AF40" s="18" t="n"/>
      <c r="AG40" s="18" t="n"/>
      <c r="AH40" s="18" t="n"/>
      <c r="AI40" s="18" t="n"/>
    </row>
    <row r="41">
      <c r="A41" s="4" t="n">
        <v>2003</v>
      </c>
      <c r="B41" s="5" t="n">
        <v>10.631983</v>
      </c>
      <c r="C41" s="6" t="n">
        <v>10.898889</v>
      </c>
      <c r="D41" s="7" t="n">
        <v>0.298392</v>
      </c>
      <c r="E41" s="7" t="n">
        <v>2.830599</v>
      </c>
      <c r="F41" s="7" t="n">
        <v>4.408746</v>
      </c>
      <c r="G41" s="8">
        <f>SUM(D41:F41)</f>
        <v/>
      </c>
      <c r="H41" s="9" t="n">
        <v>1.5</v>
      </c>
      <c r="I41" s="10" t="n">
        <v>0.67824</v>
      </c>
      <c r="J41" s="9" t="n">
        <v>9.3817</v>
      </c>
      <c r="K41" s="10">
        <f>J41 - H41</f>
        <v/>
      </c>
      <c r="L41" s="11">
        <f>K41-7.5</f>
        <v/>
      </c>
      <c r="M41" s="12" t="n">
        <v>9.447690963745117</v>
      </c>
      <c r="N41" s="12" t="inlineStr"/>
      <c r="O41" s="13" t="n">
        <v>15.61779975891113</v>
      </c>
      <c r="P41" s="14" t="n">
        <v>12.10949993133545</v>
      </c>
      <c r="Q41" s="15" t="n">
        <v>0.391213059425354</v>
      </c>
      <c r="R41" s="12" t="n">
        <v>8.228574752807617</v>
      </c>
      <c r="S41" s="12" t="n">
        <v>8.360180854797363</v>
      </c>
      <c r="T41" s="12" t="n">
        <v>6.072780609130859</v>
      </c>
      <c r="U41" s="12" t="n">
        <v>6.160724639892578</v>
      </c>
      <c r="V41" s="16" t="n">
        <v>4.267451</v>
      </c>
      <c r="W41" s="15" t="n">
        <v>1.96602</v>
      </c>
      <c r="X41" s="15" t="n">
        <v>0.888203</v>
      </c>
      <c r="Y41" s="15" t="n">
        <v>0.570006</v>
      </c>
      <c r="Z41" s="15" t="n">
        <v>0.354579</v>
      </c>
      <c r="AA41" s="15" t="n">
        <v>0.036603</v>
      </c>
      <c r="AB41" s="12" t="inlineStr"/>
      <c r="AC41" s="17" t="n">
        <v>1142.119995117188</v>
      </c>
      <c r="AD41" s="17" t="n">
        <v>3603.72998046875</v>
      </c>
      <c r="AF41" s="18" t="n"/>
      <c r="AG41" s="18" t="n"/>
      <c r="AH41" s="18" t="n"/>
      <c r="AI41" s="18" t="n"/>
    </row>
    <row r="42">
      <c r="A42" s="4" t="n">
        <v>2004</v>
      </c>
      <c r="B42" s="5" t="n">
        <v>10.073292</v>
      </c>
      <c r="C42" s="6" t="n">
        <v>10.627991</v>
      </c>
      <c r="D42" s="7" t="n">
        <v>0.283006</v>
      </c>
      <c r="E42" s="7" t="n">
        <v>2.784645</v>
      </c>
      <c r="F42" s="7" t="n">
        <v>4.316185</v>
      </c>
      <c r="G42" s="8">
        <f>SUM(D42:F42)</f>
        <v/>
      </c>
      <c r="H42" s="9" t="n">
        <v>1.5</v>
      </c>
      <c r="I42" s="10" t="n">
        <v>0.635472</v>
      </c>
      <c r="J42" s="9" t="n">
        <v>9.3447</v>
      </c>
      <c r="K42" s="10">
        <f>J42 - H42</f>
        <v/>
      </c>
      <c r="L42" s="11">
        <f>K42-7.5</f>
        <v/>
      </c>
      <c r="M42" s="12" t="n">
        <v>9.635148048400879</v>
      </c>
      <c r="N42" s="12" t="inlineStr"/>
      <c r="O42" s="13" t="n">
        <v>13.9370002746582</v>
      </c>
      <c r="P42" s="14" t="n">
        <v>9.169460296630859</v>
      </c>
      <c r="Q42" s="15" t="n">
        <v>0.3238243758678436</v>
      </c>
      <c r="R42" s="12" t="n">
        <v>8.230944633483887</v>
      </c>
      <c r="S42" s="12" t="n">
        <v>8.335288047790527</v>
      </c>
      <c r="T42" s="12" t="n">
        <v>5.379485607147217</v>
      </c>
      <c r="U42" s="12" t="n">
        <v>5.913351535797119</v>
      </c>
      <c r="V42" s="16" t="n">
        <v>3.940336</v>
      </c>
      <c r="W42" s="15" t="n">
        <v>1.808912</v>
      </c>
      <c r="X42" s="15" t="n">
        <v>0.85251</v>
      </c>
      <c r="Y42" s="15" t="n">
        <v>0.491694</v>
      </c>
      <c r="Z42" s="15" t="n">
        <v>0.367521</v>
      </c>
      <c r="AA42" s="15" t="n">
        <v>0.037157</v>
      </c>
      <c r="AB42" s="12" t="inlineStr"/>
      <c r="AC42" s="17" t="n">
        <v>1125.859985351562</v>
      </c>
      <c r="AD42" s="17" t="n">
        <v>3570.77001953125</v>
      </c>
      <c r="AF42" s="18" t="n"/>
      <c r="AG42" s="18" t="n"/>
      <c r="AH42" s="18" t="n"/>
      <c r="AI42" s="18" t="n"/>
    </row>
    <row r="43">
      <c r="A43" s="4" t="n">
        <v>2005</v>
      </c>
      <c r="B43" s="5" t="n">
        <v>16.892824</v>
      </c>
      <c r="C43" s="6" t="n">
        <v>18.818754</v>
      </c>
      <c r="D43" s="7" t="n">
        <v>0.291778</v>
      </c>
      <c r="E43" s="7" t="n">
        <v>2.428469</v>
      </c>
      <c r="F43" s="7" t="n">
        <v>4.344258</v>
      </c>
      <c r="G43" s="8">
        <f>SUM(D43:F43)</f>
        <v/>
      </c>
      <c r="H43" s="9" t="n">
        <v>1.5</v>
      </c>
      <c r="I43" s="10" t="n">
        <v>0.66162</v>
      </c>
      <c r="J43" s="9" t="n">
        <v>8.2738</v>
      </c>
      <c r="K43" s="10">
        <f>J43 - H43</f>
        <v/>
      </c>
      <c r="L43" s="11">
        <f>K43-7.5</f>
        <v/>
      </c>
      <c r="M43" s="12" t="n">
        <v>7.939032554626465</v>
      </c>
      <c r="N43" s="12" t="inlineStr"/>
      <c r="O43" s="13" t="n">
        <v>15.21920013427734</v>
      </c>
      <c r="P43" s="14" t="n">
        <v>11.93900012969971</v>
      </c>
      <c r="Q43" s="15" t="n">
        <v>0.3239789605140686</v>
      </c>
      <c r="R43" s="12" t="n">
        <v>8.231719017028809</v>
      </c>
      <c r="S43" s="12" t="n">
        <v>8.360835075378418</v>
      </c>
      <c r="T43" s="12" t="n">
        <v>11.54681015014648</v>
      </c>
      <c r="U43" s="12" t="n">
        <v>12.79493236541748</v>
      </c>
      <c r="V43" s="16" t="n">
        <v>4.335023</v>
      </c>
      <c r="W43" s="15" t="n">
        <v>1.818557</v>
      </c>
      <c r="X43" s="15" t="n">
        <v>1.001231</v>
      </c>
      <c r="Y43" s="15" t="n">
        <v>0.607706</v>
      </c>
      <c r="Z43" s="15" t="n">
        <v>0.443187</v>
      </c>
      <c r="AA43" s="15" t="n">
        <v>0.036821</v>
      </c>
      <c r="AB43" s="12" t="inlineStr"/>
      <c r="AC43" s="17" t="n">
        <v>1138.359985351562</v>
      </c>
      <c r="AD43" s="17" t="n">
        <v>3601.969970703125</v>
      </c>
      <c r="AF43" s="18" t="n"/>
      <c r="AG43" s="18" t="n"/>
      <c r="AH43" s="18" t="n"/>
      <c r="AI43" s="18" t="n"/>
    </row>
    <row r="44">
      <c r="A44" s="4" t="n">
        <v>2006</v>
      </c>
      <c r="B44" s="5" t="n">
        <v>13.50305</v>
      </c>
      <c r="C44" s="6" t="n">
        <v>13.720968</v>
      </c>
      <c r="D44" s="7" t="n">
        <v>0.292864</v>
      </c>
      <c r="E44" s="7" t="n">
        <v>2.782866</v>
      </c>
      <c r="F44" s="7" t="n">
        <v>4.335299</v>
      </c>
      <c r="G44" s="8">
        <f>SUM(D44:F44)</f>
        <v/>
      </c>
      <c r="H44" s="9" t="n">
        <v>1.5</v>
      </c>
      <c r="I44" s="10" t="n">
        <v>0.635222</v>
      </c>
      <c r="J44" s="9" t="n">
        <v>9.2593</v>
      </c>
      <c r="K44" s="10">
        <f>J44 - H44</f>
        <v/>
      </c>
      <c r="L44" s="11">
        <f>K44-7.5</f>
        <v/>
      </c>
      <c r="M44" s="12" t="n">
        <v>9.394851684570312</v>
      </c>
      <c r="N44" s="12" t="inlineStr"/>
      <c r="O44" s="13" t="n">
        <v>13.88700008392334</v>
      </c>
      <c r="P44" s="14" t="n">
        <v>11.91679954528809</v>
      </c>
      <c r="Q44" s="15" t="n">
        <v>0.3629778623580933</v>
      </c>
      <c r="R44" s="12" t="n">
        <v>8.228364944458008</v>
      </c>
      <c r="S44" s="12" t="n">
        <v>8.492218971252441</v>
      </c>
      <c r="T44" s="12" t="n">
        <v>8.567412376403809</v>
      </c>
      <c r="U44" s="12" t="n">
        <v>8.626129150390625</v>
      </c>
      <c r="V44" s="16" t="n">
        <v>4.233799</v>
      </c>
      <c r="W44" s="15" t="n">
        <v>1.939502</v>
      </c>
      <c r="X44" s="15" t="n">
        <v>0.841733</v>
      </c>
      <c r="Y44" s="15" t="n">
        <v>0.595678</v>
      </c>
      <c r="Z44" s="15" t="n">
        <v>0.368749</v>
      </c>
      <c r="AA44" s="15" t="n">
        <v>0.036288</v>
      </c>
      <c r="AB44" s="12" t="inlineStr"/>
      <c r="AC44" s="17" t="n">
        <v>1125.359985351562</v>
      </c>
      <c r="AD44" s="17" t="n">
        <v>3601.739990234375</v>
      </c>
      <c r="AF44" s="18" t="n"/>
      <c r="AG44" s="18" t="n"/>
      <c r="AH44" s="18" t="n"/>
      <c r="AI44" s="18" t="n"/>
    </row>
    <row r="45">
      <c r="A45" s="4" t="n">
        <v>2007</v>
      </c>
      <c r="B45" s="5" t="n">
        <v>11.453444</v>
      </c>
      <c r="C45" s="6" t="n">
        <v>11.717973</v>
      </c>
      <c r="D45" s="7" t="n">
        <v>0.300312</v>
      </c>
      <c r="E45" s="7" t="n">
        <v>2.783323</v>
      </c>
      <c r="F45" s="7" t="n">
        <v>4.370695</v>
      </c>
      <c r="G45" s="8">
        <f>SUM(D45:F45)</f>
        <v/>
      </c>
      <c r="H45" s="9" t="n">
        <v>1.5</v>
      </c>
      <c r="I45" s="10" t="n">
        <v>0.598044</v>
      </c>
      <c r="J45" s="9" t="n">
        <v>9.362109999999999</v>
      </c>
      <c r="K45" s="10">
        <f>J45 - H45</f>
        <v/>
      </c>
      <c r="L45" s="11">
        <f>K45-7.5</f>
        <v/>
      </c>
      <c r="M45" s="12" t="n">
        <v>9.448761940002441</v>
      </c>
      <c r="N45" s="12" t="n">
        <v>9.199996948242188</v>
      </c>
      <c r="O45" s="13" t="n">
        <v>12.50459957122803</v>
      </c>
      <c r="P45" s="14" t="n">
        <v>11.92940044403076</v>
      </c>
      <c r="Q45" s="15" t="n">
        <v>0.3711270093917847</v>
      </c>
      <c r="R45" s="12" t="n">
        <v>8.231032371520996</v>
      </c>
      <c r="S45" s="12" t="n">
        <v>8.39713191986084</v>
      </c>
      <c r="T45" s="12" t="n">
        <v>8.615688323974609</v>
      </c>
      <c r="U45" s="12" t="n">
        <v>8.753528594970703</v>
      </c>
      <c r="V45" s="16" t="n">
        <v>4.46949</v>
      </c>
      <c r="W45" s="15" t="n">
        <v>2.025288</v>
      </c>
      <c r="X45" s="15" t="n">
        <v>0.953117</v>
      </c>
      <c r="Y45" s="15" t="n">
        <v>0.601425</v>
      </c>
      <c r="Z45" s="15" t="n">
        <v>0.400255</v>
      </c>
      <c r="AA45" s="15" t="n">
        <v>0.0364</v>
      </c>
      <c r="AB45" s="12">
        <f>N45-S45</f>
        <v/>
      </c>
      <c r="AC45" s="17" t="n">
        <v>1111.06005859375</v>
      </c>
      <c r="AD45" s="17" t="n">
        <v>3601.8701171875</v>
      </c>
      <c r="AF45" s="18" t="n"/>
      <c r="AG45" s="18" t="n"/>
      <c r="AH45" s="18" t="n"/>
      <c r="AI45" s="18" t="n"/>
    </row>
    <row r="46">
      <c r="A46" s="4" t="n">
        <v>2008</v>
      </c>
      <c r="B46" s="5" t="n">
        <v>16.003489</v>
      </c>
      <c r="C46" s="6" t="n">
        <v>16.507821</v>
      </c>
      <c r="D46" s="7" t="n">
        <v>0.269654</v>
      </c>
      <c r="E46" s="7" t="n">
        <v>2.752497</v>
      </c>
      <c r="F46" s="7" t="n">
        <v>4.49881</v>
      </c>
      <c r="G46" s="8">
        <f>SUM(D46:F46)</f>
        <v/>
      </c>
      <c r="H46" s="9" t="n">
        <v>1.5</v>
      </c>
      <c r="I46" s="10" t="n">
        <v>0.577847</v>
      </c>
      <c r="J46" s="9" t="n">
        <v>9.545339999999999</v>
      </c>
      <c r="K46" s="10">
        <f>J46 - H46</f>
        <v/>
      </c>
      <c r="L46" s="11">
        <f>K46-7.5</f>
        <v/>
      </c>
      <c r="M46" s="12" t="n">
        <v>9.532028198242188</v>
      </c>
      <c r="N46" s="12" t="n">
        <v>10.05534362792969</v>
      </c>
      <c r="O46" s="13" t="n">
        <v>12.01290035247803</v>
      </c>
      <c r="P46" s="14" t="n">
        <v>14.50860023498535</v>
      </c>
      <c r="Q46" s="15" t="n">
        <v>0.3956393003463745</v>
      </c>
      <c r="R46" s="12" t="n">
        <v>8.978023529052734</v>
      </c>
      <c r="S46" s="12" t="n">
        <v>9.163996696472168</v>
      </c>
      <c r="T46" s="12" t="n">
        <v>12.15920162200928</v>
      </c>
      <c r="U46" s="12" t="n">
        <v>12.08581733703613</v>
      </c>
      <c r="V46" s="16" t="n">
        <v>4.485805</v>
      </c>
      <c r="W46" s="15" t="n">
        <v>2.093456</v>
      </c>
      <c r="X46" s="15" t="n">
        <v>0.847785</v>
      </c>
      <c r="Y46" s="15" t="n">
        <v>0.587619</v>
      </c>
      <c r="Z46" s="15" t="n">
        <v>0.427233</v>
      </c>
      <c r="AA46" s="15" t="n">
        <v>0.034866</v>
      </c>
      <c r="AB46" s="12">
        <f>N46-S46</f>
        <v/>
      </c>
      <c r="AC46" s="17" t="n">
        <v>1105.760009765625</v>
      </c>
      <c r="AD46" s="17" t="n">
        <v>3626.89990234375</v>
      </c>
      <c r="AF46" s="18" t="n"/>
      <c r="AG46" s="18" t="n"/>
      <c r="AH46" s="18" t="n"/>
      <c r="AI46" s="18" t="n"/>
    </row>
    <row r="47">
      <c r="A47" s="4" t="n">
        <v>2009</v>
      </c>
      <c r="B47" s="5" t="n">
        <v>14.089934</v>
      </c>
      <c r="C47" s="6" t="n">
        <v>14.291779</v>
      </c>
      <c r="D47" s="7" t="n">
        <v>0.248613</v>
      </c>
      <c r="E47" s="7" t="n">
        <v>2.831711</v>
      </c>
      <c r="F47" s="7" t="n">
        <v>4.358074</v>
      </c>
      <c r="G47" s="8">
        <f>SUM(D47:F47)</f>
        <v/>
      </c>
      <c r="H47" s="9" t="n">
        <v>1.5</v>
      </c>
      <c r="I47" s="10" t="n">
        <v>0.553559</v>
      </c>
      <c r="J47" s="9" t="n">
        <v>9.480117999999999</v>
      </c>
      <c r="K47" s="10">
        <f>J47 - H47</f>
        <v/>
      </c>
      <c r="L47" s="11">
        <f>K47-7.5</f>
        <v/>
      </c>
      <c r="M47" s="12" t="n">
        <v>9.210826873779297</v>
      </c>
      <c r="N47" s="12" t="n">
        <v>9.299288749694824</v>
      </c>
      <c r="O47" s="13" t="n">
        <v>10.93319988250732</v>
      </c>
      <c r="P47" s="14" t="n">
        <v>15.46300029754639</v>
      </c>
      <c r="Q47" s="15" t="n">
        <v>0.437297523021698</v>
      </c>
      <c r="R47" s="12" t="n">
        <v>8.23570442199707</v>
      </c>
      <c r="S47" s="12" t="n">
        <v>8.395803451538086</v>
      </c>
      <c r="T47" s="12" t="n">
        <v>9.703746795654297</v>
      </c>
      <c r="U47" s="12" t="n">
        <v>10.21957302093506</v>
      </c>
      <c r="V47" s="16" t="n">
        <v>4.465003</v>
      </c>
      <c r="W47" s="15" t="n">
        <v>2.058527</v>
      </c>
      <c r="X47" s="15" t="n">
        <v>0.891448</v>
      </c>
      <c r="Y47" s="15" t="n">
        <v>0.526661</v>
      </c>
      <c r="Z47" s="15" t="n">
        <v>0.419939</v>
      </c>
      <c r="AA47" s="15" t="n">
        <v>0.035301</v>
      </c>
      <c r="AB47" s="12">
        <f>N47-S47</f>
        <v/>
      </c>
      <c r="AC47" s="17" t="n">
        <v>1093.680053710938</v>
      </c>
      <c r="AD47" s="17" t="n">
        <v>3635.3701171875</v>
      </c>
      <c r="AF47" s="18" t="n"/>
      <c r="AG47" s="18" t="n"/>
      <c r="AH47" s="18" t="n"/>
      <c r="AI47" s="18" t="n"/>
    </row>
    <row r="48">
      <c r="A48" s="4" t="n">
        <v>2010</v>
      </c>
      <c r="B48" s="5" t="n">
        <v>12.708978</v>
      </c>
      <c r="C48" s="6" t="n">
        <v>13.527462</v>
      </c>
      <c r="D48" s="7" t="n">
        <v>0.241437</v>
      </c>
      <c r="E48" s="7" t="n">
        <v>2.780367</v>
      </c>
      <c r="F48" s="7" t="n">
        <v>4.34562</v>
      </c>
      <c r="G48" s="8">
        <f>SUM(D48:F48)</f>
        <v/>
      </c>
      <c r="H48" s="9" t="n">
        <v>1.5</v>
      </c>
      <c r="I48" s="10" t="n">
        <v>0.537015</v>
      </c>
      <c r="J48" s="9" t="n">
        <v>9.450794</v>
      </c>
      <c r="K48" s="10">
        <f>J48 - H48</f>
        <v/>
      </c>
      <c r="L48" s="11">
        <f>K48-7.5</f>
        <v/>
      </c>
      <c r="M48" s="12" t="n">
        <v>9.260769844055176</v>
      </c>
      <c r="N48" s="12" t="n">
        <v>9.483691215515137</v>
      </c>
      <c r="O48" s="13" t="n">
        <v>10.09200000762939</v>
      </c>
      <c r="P48" s="14" t="n">
        <v>15.26679992675781</v>
      </c>
      <c r="Q48" s="15" t="n">
        <v>0.443545013666153</v>
      </c>
      <c r="R48" s="12" t="n">
        <v>8.234752655029297</v>
      </c>
      <c r="S48" s="12" t="n">
        <v>8.418652534484863</v>
      </c>
      <c r="T48" s="12" t="n">
        <v>8.466416358947754</v>
      </c>
      <c r="U48" s="12" t="n">
        <v>8.426090240478516</v>
      </c>
      <c r="V48" s="16" t="n">
        <v>4.400446</v>
      </c>
      <c r="W48" s="15" t="n">
        <v>1.834925</v>
      </c>
      <c r="X48" s="15" t="n">
        <v>0.947254</v>
      </c>
      <c r="Y48" s="15" t="n">
        <v>0.678145</v>
      </c>
      <c r="Z48" s="15" t="n">
        <v>0.374792</v>
      </c>
      <c r="AA48" s="15" t="n">
        <v>0.034278</v>
      </c>
      <c r="AB48" s="12">
        <f>N48-S48</f>
        <v/>
      </c>
      <c r="AC48" s="17" t="n">
        <v>1083.81005859375</v>
      </c>
      <c r="AD48" s="17" t="n">
        <v>3633.659912109375</v>
      </c>
      <c r="AF48" s="18" t="n"/>
      <c r="AG48" s="18" t="n"/>
      <c r="AH48" s="18" t="n"/>
      <c r="AI48" s="18" t="n"/>
    </row>
    <row r="49">
      <c r="A49" s="4" t="n">
        <v>2011</v>
      </c>
      <c r="B49" s="5" t="n">
        <v>20.255836</v>
      </c>
      <c r="C49" s="6" t="n">
        <v>20.846272</v>
      </c>
      <c r="D49" s="7" t="n">
        <v>0.222847</v>
      </c>
      <c r="E49" s="7" t="n">
        <v>2.781108</v>
      </c>
      <c r="F49" s="7" t="n">
        <v>4.312661</v>
      </c>
      <c r="G49" s="8">
        <f>SUM(D49:F49)</f>
        <v/>
      </c>
      <c r="H49" s="9" t="n">
        <v>1.449664</v>
      </c>
      <c r="I49" s="10" t="n">
        <v>0.577495</v>
      </c>
      <c r="J49" s="9" t="n">
        <v>9.207000000000001</v>
      </c>
      <c r="K49" s="10">
        <f>J49 - H49</f>
        <v/>
      </c>
      <c r="L49" s="11">
        <f>K49-7.5</f>
        <v/>
      </c>
      <c r="M49" s="12" t="n">
        <v>9.801421165466309</v>
      </c>
      <c r="N49" s="12" t="n">
        <v>13.46772575378418</v>
      </c>
      <c r="O49" s="13" t="n">
        <v>12.97679996490479</v>
      </c>
      <c r="P49" s="14" t="n">
        <v>17.59329986572266</v>
      </c>
      <c r="Q49" s="15" t="n">
        <v>0.4672365486621857</v>
      </c>
      <c r="R49" s="12" t="n">
        <v>12.51823425292969</v>
      </c>
      <c r="S49" s="12" t="n">
        <v>12.73085117340088</v>
      </c>
      <c r="T49" s="12" t="n">
        <v>15.49810028076172</v>
      </c>
      <c r="U49" s="12" t="n">
        <v>15.97141647338867</v>
      </c>
      <c r="V49" s="16" t="n">
        <v>4.441872</v>
      </c>
      <c r="W49" s="15" t="n">
        <v>2.032494</v>
      </c>
      <c r="X49" s="15" t="n">
        <v>0.854992</v>
      </c>
      <c r="Y49" s="15" t="n">
        <v>0.558017</v>
      </c>
      <c r="Z49" s="15" t="n">
        <v>0.39241</v>
      </c>
      <c r="AA49" s="15" t="n">
        <v>0.034066</v>
      </c>
      <c r="AB49" s="12">
        <f>N49-S49</f>
        <v/>
      </c>
      <c r="AC49" s="17" t="n">
        <v>1116.0400390625</v>
      </c>
      <c r="AD49" s="17" t="n">
        <v>3653.010009765625</v>
      </c>
      <c r="AF49" s="18" t="n"/>
      <c r="AG49" s="18" t="n"/>
      <c r="AH49" s="18" t="n"/>
      <c r="AI49" s="18" t="n"/>
    </row>
    <row r="50">
      <c r="A50" s="4" t="n">
        <v>2012</v>
      </c>
      <c r="B50" s="5" t="n">
        <v>7.894615</v>
      </c>
      <c r="C50" s="6" t="n">
        <v>8.336823000000001</v>
      </c>
      <c r="D50" s="7" t="n">
        <v>0.237161</v>
      </c>
      <c r="E50" s="7" t="n">
        <v>2.789667</v>
      </c>
      <c r="F50" s="7" t="n">
        <v>4.416718</v>
      </c>
      <c r="G50" s="8">
        <f>SUM(D50:F50)</f>
        <v/>
      </c>
      <c r="H50" s="9" t="n">
        <v>1.367023</v>
      </c>
      <c r="I50" s="10" t="n">
        <v>0.608277</v>
      </c>
      <c r="J50" s="9" t="n">
        <v>9.387256000000001</v>
      </c>
      <c r="K50" s="10">
        <f>J50 - H50</f>
        <v/>
      </c>
      <c r="L50" s="11">
        <f>K50-7.5</f>
        <v/>
      </c>
      <c r="M50" s="12" t="n">
        <v>9.421133041381836</v>
      </c>
      <c r="N50" s="12" t="n">
        <v>10.29665088653564</v>
      </c>
      <c r="O50" s="13" t="n">
        <v>13.13479995727539</v>
      </c>
      <c r="P50" s="14" t="n">
        <v>13.92920017242432</v>
      </c>
      <c r="Q50" s="15" t="n">
        <v>0.4549839496612549</v>
      </c>
      <c r="R50" s="12" t="n">
        <v>9.465941429138184</v>
      </c>
      <c r="S50" s="12" t="n">
        <v>9.527009963989258</v>
      </c>
      <c r="T50" s="12" t="n">
        <v>5.963723182678223</v>
      </c>
      <c r="U50" s="12" t="n">
        <v>4.908302783966064</v>
      </c>
      <c r="V50" s="16" t="n">
        <v>4.624963</v>
      </c>
      <c r="W50" s="15" t="n">
        <v>2.155507</v>
      </c>
      <c r="X50" s="15" t="n">
        <v>0.917788</v>
      </c>
      <c r="Y50" s="15" t="n">
        <v>0.609019</v>
      </c>
      <c r="Z50" s="15" t="n">
        <v>0.39218</v>
      </c>
      <c r="AA50" s="15" t="n">
        <v>0.03299</v>
      </c>
      <c r="AB50" s="12">
        <f>N50-S50</f>
        <v/>
      </c>
      <c r="AC50" s="17" t="n">
        <v>1115.160034179688</v>
      </c>
      <c r="AD50" s="17" t="n">
        <v>3621.56005859375</v>
      </c>
      <c r="AF50" s="18" t="n"/>
      <c r="AG50" s="18" t="n"/>
      <c r="AH50" s="18" t="n"/>
      <c r="AI50" s="18" t="n"/>
    </row>
    <row r="51">
      <c r="A51" s="4" t="n">
        <v>2013</v>
      </c>
      <c r="B51" s="5" t="n">
        <v>9.727034</v>
      </c>
      <c r="C51" s="6" t="n">
        <v>10.298778</v>
      </c>
      <c r="D51" s="7" t="n">
        <v>0.223563</v>
      </c>
      <c r="E51" s="7" t="n">
        <v>2.778867</v>
      </c>
      <c r="F51" s="7" t="n">
        <v>4.475789</v>
      </c>
      <c r="G51" s="8">
        <f>SUM(D51:F51)</f>
        <v/>
      </c>
      <c r="H51" s="9" t="n">
        <v>1.373188</v>
      </c>
      <c r="I51" s="10" t="n">
        <v>0.580228</v>
      </c>
      <c r="J51" s="9" t="n">
        <v>9.375280999999999</v>
      </c>
      <c r="K51" s="10">
        <f>J51 - H51</f>
        <v/>
      </c>
      <c r="L51" s="11">
        <f>K51-7.5</f>
        <v/>
      </c>
      <c r="M51" s="12" t="n">
        <v>9.042728424072266</v>
      </c>
      <c r="N51" s="12" t="n">
        <v>9.196683883666992</v>
      </c>
      <c r="O51" s="13" t="n">
        <v>12.36180019378662</v>
      </c>
      <c r="P51" s="14" t="n">
        <v>10.93400001525879</v>
      </c>
      <c r="Q51" s="15" t="n">
        <v>0.3609106242656708</v>
      </c>
      <c r="R51" s="12" t="n">
        <v>8.232072830200195</v>
      </c>
      <c r="S51" s="12" t="n">
        <v>8.263764381408691</v>
      </c>
      <c r="T51" s="12" t="n">
        <v>5.358189105987549</v>
      </c>
      <c r="U51" s="12" t="n">
        <v>5.118152141571045</v>
      </c>
      <c r="V51" s="16" t="n">
        <v>3.563178</v>
      </c>
      <c r="W51" s="15" t="n">
        <v>1.508844</v>
      </c>
      <c r="X51" s="15" t="n">
        <v>0.768571</v>
      </c>
      <c r="Y51" s="15" t="n">
        <v>0.529641</v>
      </c>
      <c r="Z51" s="15" t="n">
        <v>0.298183</v>
      </c>
      <c r="AA51" s="15" t="n">
        <v>0.034099</v>
      </c>
      <c r="AB51" s="12">
        <f>N51-S51</f>
        <v/>
      </c>
      <c r="AC51" s="17" t="n">
        <v>1106.920043945312</v>
      </c>
      <c r="AD51" s="17" t="n">
        <v>3591.25</v>
      </c>
      <c r="AF51" s="18" t="n"/>
      <c r="AG51" s="18" t="n"/>
      <c r="AH51" s="18" t="n"/>
      <c r="AI51" s="18" t="n"/>
    </row>
    <row r="52">
      <c r="A52" s="4" t="n">
        <v>2014</v>
      </c>
      <c r="B52" s="5" t="n">
        <v>14.246422</v>
      </c>
      <c r="C52" s="6" t="n">
        <v>14.56124</v>
      </c>
      <c r="D52" s="7" t="n">
        <v>0.224616</v>
      </c>
      <c r="E52" s="7" t="n">
        <v>2.774661</v>
      </c>
      <c r="F52" s="7" t="n">
        <v>4.649734</v>
      </c>
      <c r="G52" s="8">
        <f>SUM(D52:F52)</f>
        <v/>
      </c>
      <c r="H52" s="9" t="n">
        <v>1.443991</v>
      </c>
      <c r="I52" s="10" t="n">
        <v>0.533534</v>
      </c>
      <c r="J52" s="9" t="n">
        <v>9.614839999999999</v>
      </c>
      <c r="K52" s="10">
        <f>J52 - H52</f>
        <v/>
      </c>
      <c r="L52" s="11">
        <f>K52-7.5</f>
        <v/>
      </c>
      <c r="M52" s="12" t="n">
        <v>9.758835792541504</v>
      </c>
      <c r="N52" s="12" t="n">
        <v>8.36815357208252</v>
      </c>
      <c r="O52" s="13" t="n">
        <v>10.12150001525879</v>
      </c>
      <c r="P52" s="14" t="n">
        <v>12.28559970855713</v>
      </c>
      <c r="Q52" s="15" t="n">
        <v>0.3471717536449432</v>
      </c>
      <c r="R52" s="12" t="n">
        <v>7.47965669631958</v>
      </c>
      <c r="S52" s="12" t="n">
        <v>7.56766939163208</v>
      </c>
      <c r="T52" s="12" t="n">
        <v>9.286541938781738</v>
      </c>
      <c r="U52" s="12" t="n">
        <v>10.38053226470947</v>
      </c>
      <c r="V52" s="16" t="n">
        <v>4.012007</v>
      </c>
      <c r="W52" s="15" t="n">
        <v>1.737075</v>
      </c>
      <c r="X52" s="15" t="n">
        <v>0.866597</v>
      </c>
      <c r="Y52" s="15" t="n">
        <v>0.582008</v>
      </c>
      <c r="Z52" s="15" t="n">
        <v>0.348971</v>
      </c>
      <c r="AA52" s="15" t="n">
        <v>0.034708</v>
      </c>
      <c r="AB52" s="12">
        <f>N52-S52</f>
        <v/>
      </c>
      <c r="AC52" s="17" t="n">
        <v>1081.329956054688</v>
      </c>
      <c r="AD52" s="17" t="n">
        <v>3605.530029296875</v>
      </c>
      <c r="AF52" s="18" t="n"/>
      <c r="AG52" s="18" t="n"/>
      <c r="AH52" s="18" t="n"/>
      <c r="AI52" s="18" t="n"/>
    </row>
    <row r="53">
      <c r="A53" s="4" t="n">
        <v>2015</v>
      </c>
      <c r="B53" s="5" t="n">
        <v>13.016508</v>
      </c>
      <c r="C53" s="6" t="n">
        <v>13.422607</v>
      </c>
      <c r="D53" s="7" t="n">
        <v>0.222729</v>
      </c>
      <c r="E53" s="7" t="n">
        <v>2.604732</v>
      </c>
      <c r="F53" s="7" t="n">
        <v>4.620756</v>
      </c>
      <c r="G53" s="8">
        <f>SUM(D53:F53)</f>
        <v/>
      </c>
      <c r="H53" s="9" t="n">
        <v>1.5</v>
      </c>
      <c r="I53" s="10" t="n">
        <v>0.515859</v>
      </c>
      <c r="J53" s="9" t="n">
        <v>9.414</v>
      </c>
      <c r="K53" s="10">
        <f>J53 - H53</f>
        <v/>
      </c>
      <c r="L53" s="11">
        <f>K53-7.5</f>
        <v/>
      </c>
      <c r="M53" s="12" t="n">
        <v>9.245735168457031</v>
      </c>
      <c r="N53" s="12" t="n">
        <v>9.863661766052246</v>
      </c>
      <c r="O53" s="13" t="n">
        <v>9.854180335998535</v>
      </c>
      <c r="P53" s="14" t="n">
        <v>12.33290004730225</v>
      </c>
      <c r="Q53" s="15" t="n">
        <v>0.3680928647518158</v>
      </c>
      <c r="R53" s="12" t="n">
        <v>9.000271797180176</v>
      </c>
      <c r="S53" s="12" t="n">
        <v>9.136149406433105</v>
      </c>
      <c r="T53" s="12" t="n">
        <v>9.419387817382812</v>
      </c>
      <c r="U53" s="12" t="n">
        <v>10.17378234863281</v>
      </c>
      <c r="V53" s="16" t="n">
        <v>3.97645</v>
      </c>
      <c r="W53" s="15" t="n">
        <v>1.578059</v>
      </c>
      <c r="X53" s="15" t="n">
        <v>0.9312780000000001</v>
      </c>
      <c r="Y53" s="15" t="n">
        <v>0.633737</v>
      </c>
      <c r="Z53" s="15" t="n">
        <v>0.343895</v>
      </c>
      <c r="AA53" s="15" t="n">
        <v>0.028708</v>
      </c>
      <c r="AB53" s="12">
        <f>N53-S53</f>
        <v/>
      </c>
      <c r="AC53" s="17" t="n">
        <v>1078.099975585938</v>
      </c>
      <c r="AD53" s="17" t="n">
        <v>3606.010009765625</v>
      </c>
      <c r="AF53" s="18" t="n"/>
      <c r="AG53" s="18" t="n"/>
      <c r="AH53" s="18" t="n"/>
      <c r="AI53" s="18" t="n"/>
    </row>
    <row r="54">
      <c r="A54" s="4" t="n">
        <v>2016</v>
      </c>
      <c r="B54" s="5" t="n">
        <v>13.418884</v>
      </c>
      <c r="C54" s="6" t="n">
        <v>13.843877</v>
      </c>
      <c r="D54" s="7" t="n">
        <v>0.238326</v>
      </c>
      <c r="E54" s="7" t="n">
        <v>2.612833</v>
      </c>
      <c r="F54" s="7" t="n">
        <v>4.381101</v>
      </c>
      <c r="G54" s="8">
        <f>SUM(D54:F54)</f>
        <v/>
      </c>
      <c r="H54" s="9" t="n">
        <v>1.5</v>
      </c>
      <c r="I54" s="10" t="n">
        <v>0.50891</v>
      </c>
      <c r="J54" s="9" t="n">
        <v>9.275998</v>
      </c>
      <c r="K54" s="10">
        <f>J54 - H54</f>
        <v/>
      </c>
      <c r="L54" s="11">
        <f>K54-7.5</f>
        <v/>
      </c>
      <c r="M54" s="12" t="n">
        <v>9.292605400085449</v>
      </c>
      <c r="N54" s="12" t="n">
        <v>9.836846351623535</v>
      </c>
      <c r="O54" s="13" t="n">
        <v>9.619669914245605</v>
      </c>
      <c r="P54" s="14" t="n">
        <v>12.82409954071045</v>
      </c>
      <c r="Q54" s="15" t="n">
        <v>0.3783688843250275</v>
      </c>
      <c r="R54" s="12" t="n">
        <v>8.999979972839355</v>
      </c>
      <c r="S54" s="12" t="n">
        <v>9.117009162902832</v>
      </c>
      <c r="T54" s="12" t="n">
        <v>9.908916473388672</v>
      </c>
      <c r="U54" s="12" t="n">
        <v>9.615901947021484</v>
      </c>
      <c r="V54" s="16" t="n">
        <v>4.308611</v>
      </c>
      <c r="W54" s="15" t="n">
        <v>1.933417</v>
      </c>
      <c r="X54" s="15" t="n">
        <v>0.934281</v>
      </c>
      <c r="Y54" s="15" t="n">
        <v>0.598842</v>
      </c>
      <c r="Z54" s="15" t="n">
        <v>0.344958</v>
      </c>
      <c r="AA54" s="15" t="n">
        <v>0.028461</v>
      </c>
      <c r="AB54" s="12">
        <f>N54-S54</f>
        <v/>
      </c>
      <c r="AC54" s="17" t="n">
        <v>1075.22998046875</v>
      </c>
      <c r="AD54" s="17" t="n">
        <v>3610.929931640625</v>
      </c>
      <c r="AF54" s="18" t="n"/>
      <c r="AG54" s="18" t="n"/>
      <c r="AH54" s="18" t="n"/>
      <c r="AI54" s="18" t="n"/>
    </row>
    <row r="55">
      <c r="A55" s="4" t="n">
        <v>2017</v>
      </c>
      <c r="B55" s="5" t="n">
        <v>16.295678</v>
      </c>
      <c r="C55" s="6" t="n">
        <v>16.767842</v>
      </c>
      <c r="D55" s="7" t="n">
        <v>0.243425</v>
      </c>
      <c r="E55" s="7" t="n">
        <v>2.509503</v>
      </c>
      <c r="F55" s="7" t="n">
        <v>4.026515</v>
      </c>
      <c r="G55" s="8">
        <f>SUM(D55:F55)</f>
        <v/>
      </c>
      <c r="H55" s="9" t="n">
        <v>1.5</v>
      </c>
      <c r="I55" s="10" t="n">
        <v>0.521725</v>
      </c>
      <c r="J55" s="9" t="n">
        <v>8.730095</v>
      </c>
      <c r="K55" s="10">
        <f>J55 - H55</f>
        <v/>
      </c>
      <c r="L55" s="11">
        <f>K55-7.5</f>
        <v/>
      </c>
      <c r="M55" s="12" t="n">
        <v>8.619755744934082</v>
      </c>
      <c r="N55" s="12" t="n">
        <v>10.03731441497803</v>
      </c>
      <c r="O55" s="13" t="n">
        <v>10.18159961700439</v>
      </c>
      <c r="P55" s="14" t="n">
        <v>14.66440010070801</v>
      </c>
      <c r="Q55" s="15" t="n">
        <v>0.4086932241916656</v>
      </c>
      <c r="R55" s="12" t="n">
        <v>8.999981880187988</v>
      </c>
      <c r="S55" s="12" t="n">
        <v>9.15223503112793</v>
      </c>
      <c r="T55" s="12" t="n">
        <v>11.39620208740234</v>
      </c>
      <c r="U55" s="12" t="n">
        <v>11.90486145019531</v>
      </c>
      <c r="V55" s="16" t="n">
        <v>4.709288</v>
      </c>
      <c r="W55" s="15" t="n">
        <v>2.044902</v>
      </c>
      <c r="X55" s="15" t="n">
        <v>1.014582</v>
      </c>
      <c r="Y55" s="15" t="n">
        <v>0.652482</v>
      </c>
      <c r="Z55" s="15" t="n">
        <v>0.456076</v>
      </c>
      <c r="AA55" s="15" t="n">
        <v>0.028859</v>
      </c>
      <c r="AB55" s="12">
        <f>N55-S55</f>
        <v/>
      </c>
      <c r="AC55" s="17" t="n">
        <v>1082.050048828125</v>
      </c>
      <c r="AD55" s="17" t="n">
        <v>3628.31005859375</v>
      </c>
      <c r="AF55" s="18" t="n"/>
      <c r="AG55" s="18" t="n"/>
      <c r="AH55" s="18" t="n"/>
      <c r="AI55" s="18" t="n"/>
    </row>
    <row r="56">
      <c r="A56" s="4" t="n">
        <v>2018</v>
      </c>
      <c r="B56" s="5" t="n">
        <v>8.440932</v>
      </c>
      <c r="C56" s="6" t="n">
        <v>8.645903000000001</v>
      </c>
      <c r="D56" s="7" t="n">
        <v>0.244103</v>
      </c>
      <c r="E56" s="7" t="n">
        <v>2.63226</v>
      </c>
      <c r="F56" s="7" t="n">
        <v>4.265525</v>
      </c>
      <c r="G56" s="8">
        <f>SUM(D56:F56)</f>
        <v/>
      </c>
      <c r="H56" s="9" t="n">
        <v>1.493327</v>
      </c>
      <c r="I56" s="10" t="n">
        <v>0.518023</v>
      </c>
      <c r="J56" s="9" t="n">
        <v>9.116379999999999</v>
      </c>
      <c r="K56" s="10">
        <f>J56 - H56</f>
        <v/>
      </c>
      <c r="L56" s="11">
        <f>K56-7.5</f>
        <v/>
      </c>
      <c r="M56" s="12" t="n">
        <v>9.240498542785645</v>
      </c>
      <c r="N56" s="12" t="n">
        <v>9.827107429504395</v>
      </c>
      <c r="O56" s="13" t="n">
        <v>9.869810104370117</v>
      </c>
      <c r="P56" s="14" t="n">
        <v>11.02770042419434</v>
      </c>
      <c r="Q56" s="15" t="n">
        <v>0.3863462507724762</v>
      </c>
      <c r="R56" s="12" t="n">
        <v>8.999904632568359</v>
      </c>
      <c r="S56" s="12" t="n">
        <v>9.15762996673584</v>
      </c>
      <c r="T56" s="12" t="n">
        <v>5.458587169647217</v>
      </c>
      <c r="U56" s="12" t="n">
        <v>4.612053871154785</v>
      </c>
      <c r="V56" s="16" t="n">
        <v>4.540771</v>
      </c>
      <c r="W56" s="15" t="n">
        <v>2.069402</v>
      </c>
      <c r="X56" s="15" t="n">
        <v>0.931346</v>
      </c>
      <c r="Y56" s="15" t="n">
        <v>0.7121960000000001</v>
      </c>
      <c r="Z56" s="15" t="n">
        <v>0.346425</v>
      </c>
      <c r="AA56" s="15" t="n">
        <v>0.029175</v>
      </c>
      <c r="AB56" s="12">
        <f>N56-S56</f>
        <v/>
      </c>
      <c r="AC56" s="17" t="n">
        <v>1078.2900390625</v>
      </c>
      <c r="AD56" s="17" t="n">
        <v>3592.27001953125</v>
      </c>
      <c r="AF56" s="18" t="n"/>
      <c r="AG56" s="18" t="n"/>
      <c r="AH56" s="18" t="n"/>
      <c r="AI56" s="18" t="n"/>
    </row>
    <row r="57">
      <c r="A57" s="4" t="n">
        <v>2019</v>
      </c>
      <c r="B57" s="5" t="n">
        <v>17.721368</v>
      </c>
      <c r="C57" s="6" t="n">
        <v>18.386349</v>
      </c>
      <c r="D57" s="7" t="n">
        <v>0.233996</v>
      </c>
      <c r="E57" s="7" t="n">
        <v>2.491707</v>
      </c>
      <c r="F57" s="7" t="n">
        <v>3.840686</v>
      </c>
      <c r="G57" s="8">
        <f>SUM(D57:F57)</f>
        <v/>
      </c>
      <c r="H57" s="9" t="n">
        <v>1.5</v>
      </c>
      <c r="I57" s="10" t="n">
        <v>0.5239279999999999</v>
      </c>
      <c r="J57" s="9" t="n">
        <v>8.514582000000001</v>
      </c>
      <c r="K57" s="10">
        <f>J57 - H57</f>
        <v/>
      </c>
      <c r="L57" s="11">
        <f>K57-7.5</f>
        <v/>
      </c>
      <c r="M57" s="12" t="n">
        <v>8.891826629638672</v>
      </c>
      <c r="N57" s="12" t="n">
        <v>10.06272220611572</v>
      </c>
      <c r="O57" s="13" t="n">
        <v>10.26109981536865</v>
      </c>
      <c r="P57" s="14" t="n">
        <v>13.27740001678467</v>
      </c>
      <c r="Q57" s="15" t="n">
        <v>0.3555217683315277</v>
      </c>
      <c r="R57" s="12" t="n">
        <v>9.00139331817627</v>
      </c>
      <c r="S57" s="12" t="n">
        <v>9.241451263427734</v>
      </c>
      <c r="T57" s="12" t="n">
        <v>11.78657817840576</v>
      </c>
      <c r="U57" s="12" t="n">
        <v>12.95139217376709</v>
      </c>
      <c r="V57" s="16" t="n">
        <v>4.623573</v>
      </c>
      <c r="W57" s="15" t="n">
        <v>2.083523</v>
      </c>
      <c r="X57" s="15" t="n">
        <v>0.969279</v>
      </c>
      <c r="Y57" s="15" t="n">
        <v>0.650692</v>
      </c>
      <c r="Z57" s="15" t="n">
        <v>0.430218</v>
      </c>
      <c r="AA57" s="15" t="n">
        <v>0.029538</v>
      </c>
      <c r="AB57" s="12">
        <f>N57-S57</f>
        <v/>
      </c>
      <c r="AC57" s="17" t="n">
        <v>1083</v>
      </c>
      <c r="AD57" s="17" t="n">
        <v>3615.360107421875</v>
      </c>
      <c r="AF57" s="18" t="n"/>
      <c r="AG57" s="18" t="n"/>
      <c r="AH57" s="18" t="n"/>
      <c r="AI57" s="18" t="n"/>
    </row>
    <row r="58">
      <c r="A58" s="4" t="n">
        <v>2020</v>
      </c>
      <c r="B58" s="5" t="n">
        <v>9.557982000000001</v>
      </c>
      <c r="C58" s="6" t="n">
        <v>9.685005</v>
      </c>
      <c r="D58" s="7" t="n">
        <v>0.255568</v>
      </c>
      <c r="E58" s="7" t="n">
        <v>2.470776</v>
      </c>
      <c r="F58" s="7" t="n">
        <v>4.059911</v>
      </c>
      <c r="G58" s="8">
        <f>SUM(D58:F58)</f>
        <v/>
      </c>
      <c r="H58" s="9" t="n">
        <v>1.432606</v>
      </c>
      <c r="I58" s="10" t="n">
        <v>0.532147</v>
      </c>
      <c r="J58" s="9" t="n">
        <v>8.7828</v>
      </c>
      <c r="K58" s="10">
        <f>J58 - H58</f>
        <v/>
      </c>
      <c r="L58" s="11">
        <f>K58-7.5</f>
        <v/>
      </c>
      <c r="M58" s="12" t="n">
        <v>8.262733459472656</v>
      </c>
      <c r="N58" s="12" t="n">
        <v>9.101161003112793</v>
      </c>
      <c r="O58" s="13" t="n">
        <v>10.27869987487793</v>
      </c>
      <c r="P58" s="14" t="n">
        <v>11.37049961090088</v>
      </c>
      <c r="Q58" s="15" t="n">
        <v>0.3721778094768524</v>
      </c>
      <c r="R58" s="12" t="n">
        <v>8.230095863342285</v>
      </c>
      <c r="S58" s="12" t="n">
        <v>8.424901008605957</v>
      </c>
      <c r="T58" s="12" t="n">
        <v>6.542869567871094</v>
      </c>
      <c r="U58" s="12" t="n">
        <v>5.847570896148682</v>
      </c>
      <c r="V58" s="16" t="n">
        <v>4.851257</v>
      </c>
      <c r="W58" s="15" t="n">
        <v>2.162487</v>
      </c>
      <c r="X58" s="15" t="n">
        <v>1.119833</v>
      </c>
      <c r="Y58" s="15" t="n">
        <v>0.727253</v>
      </c>
      <c r="Z58" s="15" t="n">
        <v>0.385091</v>
      </c>
      <c r="AA58" s="15" t="n">
        <v>0.01016</v>
      </c>
      <c r="AB58" s="12">
        <f>N58-S58</f>
        <v/>
      </c>
      <c r="AC58" s="17" t="n">
        <v>1083.2099609375</v>
      </c>
      <c r="AD58" s="17" t="n">
        <v>3595.97998046875</v>
      </c>
      <c r="AF58" s="18" t="n"/>
      <c r="AG58" s="18" t="n"/>
      <c r="AH58" s="18" t="n"/>
      <c r="AI58" s="18" t="n"/>
    </row>
    <row r="59">
      <c r="A59" s="4" t="n">
        <v>2021</v>
      </c>
      <c r="B59" s="5" t="n">
        <v>7.818</v>
      </c>
      <c r="C59" s="6" t="inlineStr"/>
      <c r="D59" s="7" t="n">
        <v>0.242168</v>
      </c>
      <c r="E59" s="7" t="n">
        <v>2.425736</v>
      </c>
      <c r="F59" s="7" t="n">
        <v>4.404727</v>
      </c>
      <c r="G59" s="8">
        <f>SUM(D59:F59)</f>
        <v/>
      </c>
      <c r="H59" s="9" t="n">
        <v>1.455061</v>
      </c>
      <c r="I59" s="10" t="n">
        <v>0.500743</v>
      </c>
      <c r="J59" s="9" t="n">
        <v>9.144952</v>
      </c>
      <c r="K59" s="10">
        <f>J59 - H59</f>
        <v/>
      </c>
      <c r="L59" s="11">
        <f>K59-7.5</f>
        <v/>
      </c>
      <c r="M59" s="12" t="n">
        <v>9.359525680541992</v>
      </c>
      <c r="N59" s="12" t="n">
        <v>8.979615211486816</v>
      </c>
      <c r="O59" s="13" t="n">
        <v>9.016160011291504</v>
      </c>
      <c r="P59" s="14" t="n">
        <v>7.257709980010986</v>
      </c>
      <c r="Q59" s="15" t="n">
        <v>0.276791512966156</v>
      </c>
      <c r="R59" s="12" t="n">
        <v>8.229471206665039</v>
      </c>
      <c r="S59" s="12" t="n">
        <v>8.278640747070312</v>
      </c>
      <c r="T59" s="12" t="n">
        <v>4.064403533935547</v>
      </c>
      <c r="U59" s="12" t="n">
        <v>3.502094507217407</v>
      </c>
      <c r="V59" s="16" t="n">
        <v>3.928805</v>
      </c>
      <c r="W59" s="15" t="n">
        <v>1.804285</v>
      </c>
      <c r="X59" s="15" t="n">
        <v>0.834521</v>
      </c>
      <c r="Y59" s="15" t="n">
        <v>0.590286</v>
      </c>
      <c r="Z59" s="15" t="n">
        <v>0.3546</v>
      </c>
      <c r="AA59" s="15" t="n">
        <v>0.010907</v>
      </c>
      <c r="AB59" s="12">
        <f>N59-S59</f>
        <v/>
      </c>
      <c r="AC59" s="17" t="n">
        <v>1067.680053710938</v>
      </c>
      <c r="AD59" s="17" t="n">
        <v>3545.360107421875</v>
      </c>
      <c r="AF59" s="18" t="n"/>
      <c r="AG59" s="18" t="n"/>
      <c r="AH59" s="18" t="n"/>
      <c r="AI59" s="18" t="n"/>
    </row>
    <row r="60">
      <c r="A60" s="4" t="n">
        <v>2022</v>
      </c>
      <c r="B60" s="5" t="n">
        <v>10.11</v>
      </c>
      <c r="C60" s="6" t="inlineStr"/>
      <c r="D60" s="7" t="n">
        <v>0.22367</v>
      </c>
      <c r="E60" s="7" t="n">
        <v>2.014176</v>
      </c>
      <c r="F60" s="7" t="n">
        <v>4.424247</v>
      </c>
      <c r="G60" s="8">
        <f>SUM(D60:F60)</f>
        <v/>
      </c>
      <c r="H60" s="9" t="n">
        <v>1.45</v>
      </c>
      <c r="I60" s="10" t="n">
        <v>0.5</v>
      </c>
      <c r="J60" s="9" t="n">
        <v>8.74239</v>
      </c>
      <c r="K60" s="10">
        <f>J60 - H60</f>
        <v/>
      </c>
      <c r="L60" s="11">
        <f>K60-7.5</f>
        <v/>
      </c>
      <c r="M60" s="12" t="n">
        <v>8.899006843566895</v>
      </c>
      <c r="N60" s="12" t="n">
        <v>7.852077960968018</v>
      </c>
      <c r="O60" s="13" t="n">
        <v>7.328169822692871</v>
      </c>
      <c r="P60" s="14" t="n">
        <v>5.797420024871826</v>
      </c>
      <c r="Q60" s="15" t="n">
        <v>0.2031490057706833</v>
      </c>
      <c r="R60" s="12" t="n">
        <v>6.999124050140381</v>
      </c>
      <c r="S60" s="12" t="n">
        <v>7.065794944763184</v>
      </c>
      <c r="T60" s="12" t="n">
        <v>6.107497692108154</v>
      </c>
      <c r="U60" s="12" t="n">
        <v>6.083883285522461</v>
      </c>
      <c r="V60" s="16" t="n">
        <v>4.051607</v>
      </c>
      <c r="W60" s="15" t="n">
        <v>1.846994</v>
      </c>
      <c r="X60" s="15" t="n">
        <v>0.912415</v>
      </c>
      <c r="Y60" s="15" t="n">
        <v>0.66637</v>
      </c>
      <c r="Z60" s="15" t="n">
        <v>0.347348</v>
      </c>
      <c r="AA60" s="15" t="n">
        <v>0.010676</v>
      </c>
      <c r="AB60" s="12">
        <f>N60-S60</f>
        <v/>
      </c>
      <c r="AC60" s="17" t="n">
        <v>1045.030029296875</v>
      </c>
      <c r="AD60" s="17" t="n">
        <v>3529.330078125</v>
      </c>
      <c r="AF60" s="18" t="n"/>
      <c r="AG60" s="18" t="n"/>
      <c r="AH60" s="18" t="n"/>
      <c r="AI60" s="18" t="n"/>
    </row>
    <row r="61">
      <c r="A61" s="4" t="n">
        <v>2023</v>
      </c>
      <c r="B61" s="5" t="n">
        <v>17.389</v>
      </c>
      <c r="C61" s="6" t="inlineStr"/>
      <c r="D61" s="7" t="n">
        <v>0.186844</v>
      </c>
      <c r="E61" s="7" t="n">
        <v>1.889517</v>
      </c>
      <c r="F61" s="7" t="n">
        <v>3.699155</v>
      </c>
      <c r="G61" s="8">
        <f>SUM(D61:F61)</f>
        <v/>
      </c>
      <c r="H61" s="9" t="n">
        <v>0</v>
      </c>
      <c r="I61" s="10" t="n">
        <v>0.475</v>
      </c>
      <c r="J61" s="9" t="n">
        <v>7.444923</v>
      </c>
      <c r="K61" s="10">
        <f>J61 - H61</f>
        <v/>
      </c>
      <c r="L61" s="11">
        <f>K61-7.5</f>
        <v/>
      </c>
      <c r="M61" s="12" t="n">
        <v>7.633163452148438</v>
      </c>
      <c r="N61" s="12" t="n">
        <v>9.580641746520996</v>
      </c>
      <c r="O61" s="13" t="n">
        <v>8.870570182800293</v>
      </c>
      <c r="P61" s="14" t="n">
        <v>8.790349960327148</v>
      </c>
      <c r="Q61" s="15" t="n">
        <v>0.2300084233283997</v>
      </c>
      <c r="R61" s="12" t="n">
        <v>8.580816268920898</v>
      </c>
      <c r="S61" s="12" t="n">
        <v>8.730314254760742</v>
      </c>
      <c r="T61" s="12" t="n">
        <v>12.04319286346436</v>
      </c>
      <c r="U61" s="12" t="n">
        <v>13.42113399505615</v>
      </c>
      <c r="V61" s="16" t="n">
        <v>4.712049</v>
      </c>
      <c r="W61" s="15" t="n">
        <v>2.301726</v>
      </c>
      <c r="X61" s="15" t="n">
        <v>1.049098</v>
      </c>
      <c r="Y61" s="15" t="n">
        <v>0.589642</v>
      </c>
      <c r="Z61" s="15" t="n">
        <v>0.424347</v>
      </c>
      <c r="AA61" s="15" t="n">
        <v>0.012329</v>
      </c>
      <c r="AB61" s="12">
        <f>N61-S61</f>
        <v/>
      </c>
      <c r="AC61" s="17" t="n">
        <v>1065.819946289062</v>
      </c>
      <c r="AD61" s="17" t="n">
        <v>3573.570068359375</v>
      </c>
      <c r="AF61" s="18" t="n"/>
      <c r="AG61" s="18" t="n"/>
      <c r="AH61" s="18" t="n"/>
      <c r="AI61" s="18" t="n"/>
    </row>
    <row r="62">
      <c r="A62" s="4" t="n">
        <v>2024</v>
      </c>
      <c r="B62" s="5" t="n">
        <v>12.132</v>
      </c>
      <c r="C62" s="6" t="inlineStr"/>
      <c r="D62" s="7" t="n">
        <v>0.212428</v>
      </c>
      <c r="E62" s="7" t="n">
        <v>1.934518</v>
      </c>
      <c r="F62" s="7" t="n">
        <v>3.943741</v>
      </c>
      <c r="G62" s="8">
        <f>SUM(D62:F62)</f>
        <v/>
      </c>
      <c r="H62" s="9" t="n">
        <v>1.45</v>
      </c>
      <c r="I62" s="10" t="n">
        <v>0.45</v>
      </c>
      <c r="J62" s="9" t="n">
        <v>7.854363</v>
      </c>
      <c r="K62" s="10">
        <f>J62 - H62</f>
        <v/>
      </c>
      <c r="L62" s="11">
        <f>K62-7.5</f>
        <v/>
      </c>
      <c r="M62" s="12" t="n">
        <v>7.632369995117188</v>
      </c>
      <c r="N62" s="12" t="n">
        <v>8.227923393249512</v>
      </c>
      <c r="O62" s="13" t="n">
        <v>8.706930160522461</v>
      </c>
      <c r="P62" s="14" t="n">
        <v>9.141690254211426</v>
      </c>
      <c r="Q62" s="15" t="n">
        <v>0.2687011063098907</v>
      </c>
      <c r="R62" s="12" t="n">
        <v>7.48147439956665</v>
      </c>
      <c r="S62" s="12" t="n">
        <v>7.551365375518799</v>
      </c>
      <c r="T62" s="12" t="n">
        <v>8.129624366760254</v>
      </c>
      <c r="U62" s="12" t="n">
        <v>7.981439590454102</v>
      </c>
      <c r="V62" s="16" t="n">
        <v>4.472497</v>
      </c>
      <c r="W62" s="15" t="n">
        <v>1.917325</v>
      </c>
      <c r="X62" s="15" t="n">
        <v>1.154042</v>
      </c>
      <c r="Y62" s="15" t="n">
        <v>0.686759</v>
      </c>
      <c r="Z62" s="15" t="n">
        <v>0.345359</v>
      </c>
      <c r="AA62" s="15" t="n">
        <v>0.012436</v>
      </c>
      <c r="AB62" s="12">
        <f>N62-S62</f>
        <v/>
      </c>
      <c r="AC62" s="17" t="n">
        <v>1063.7099609375</v>
      </c>
      <c r="AD62" s="17" t="n">
        <v>3578.080078125</v>
      </c>
      <c r="AF62" s="18" t="n"/>
      <c r="AG62" s="18" t="n"/>
      <c r="AH62" s="18" t="n"/>
      <c r="AI62" s="18" t="n"/>
    </row>
    <row r="63">
      <c r="A63" s="4" t="n">
        <v>2025</v>
      </c>
      <c r="B63" s="5" t="inlineStr"/>
      <c r="C63" s="6" t="inlineStr"/>
      <c r="D63" s="7" t="inlineStr"/>
      <c r="E63" s="7" t="inlineStr"/>
      <c r="F63" s="7" t="inlineStr"/>
      <c r="G63" s="8">
        <f>SUM(D63:F63)</f>
        <v/>
      </c>
      <c r="H63" s="9" t="inlineStr"/>
      <c r="I63" s="10" t="n">
        <v>0.43</v>
      </c>
      <c r="J63" s="9" t="inlineStr"/>
      <c r="K63" s="10">
        <f>J63 - H63</f>
        <v/>
      </c>
      <c r="L63" s="11">
        <f>K63-7.5</f>
        <v/>
      </c>
      <c r="M63" s="12" t="n">
        <v>7.872408390045166</v>
      </c>
      <c r="N63" s="12" t="n">
        <v>8.130119323730469</v>
      </c>
      <c r="O63" s="13" t="n">
        <v>8.215929985046387</v>
      </c>
      <c r="P63" s="14" t="n">
        <v>6.748680114746094</v>
      </c>
      <c r="Q63" s="15" t="n">
        <v>0.2394662201404572</v>
      </c>
      <c r="R63" s="12" t="n">
        <v>7.480562686920166</v>
      </c>
      <c r="S63" s="12" t="n">
        <v>7.502909660339355</v>
      </c>
      <c r="T63" s="12" t="n">
        <v>5.135579586029053</v>
      </c>
      <c r="U63" s="12" t="n">
        <v>4.688367366790771</v>
      </c>
      <c r="V63" s="16" t="inlineStr"/>
      <c r="W63" s="15" t="inlineStr"/>
      <c r="X63" s="15" t="inlineStr"/>
      <c r="Y63" s="15" t="inlineStr"/>
      <c r="Z63" s="15" t="inlineStr"/>
      <c r="AA63" s="15" t="inlineStr"/>
      <c r="AB63" s="12">
        <f>N63-S63</f>
        <v/>
      </c>
      <c r="AC63" s="17" t="n">
        <v>1057.25</v>
      </c>
      <c r="AD63" s="17" t="n">
        <v>3544.68994140625</v>
      </c>
      <c r="AF63" s="18" t="n"/>
      <c r="AG63" s="18" t="n"/>
      <c r="AH63" s="18" t="n"/>
      <c r="AI63" s="18" t="n"/>
    </row>
    <row r="64">
      <c r="A64" s="4" t="n">
        <v>2026</v>
      </c>
      <c r="B64" s="5" t="inlineStr"/>
      <c r="C64" s="6" t="inlineStr"/>
      <c r="D64" s="7" t="inlineStr"/>
      <c r="E64" s="7" t="inlineStr"/>
      <c r="F64" s="7" t="inlineStr"/>
      <c r="G64" s="8">
        <f>SUM(D64:F64)</f>
        <v/>
      </c>
      <c r="H64" s="9" t="inlineStr"/>
      <c r="I64" s="10" t="inlineStr"/>
      <c r="J64" s="9" t="inlineStr"/>
      <c r="K64" s="10">
        <f>J64 - H64</f>
        <v/>
      </c>
      <c r="L64" s="11">
        <f>K64-7.5</f>
        <v/>
      </c>
      <c r="M64" s="12" t="n">
        <v>1.625900864601135</v>
      </c>
      <c r="N64" s="12" t="n">
        <v>2.868160963058472</v>
      </c>
      <c r="O64" s="13" t="n">
        <v>8.86277961730957</v>
      </c>
      <c r="P64" s="14" t="n">
        <v>5.96737003326416</v>
      </c>
      <c r="Q64" s="15" t="n">
        <v>0.0595584362745285</v>
      </c>
      <c r="R64" s="12" t="n">
        <v>2.479539394378662</v>
      </c>
      <c r="S64" s="12" t="n">
        <v>2.480870723724365</v>
      </c>
      <c r="T64" s="12" t="n">
        <v>1.695273041725159</v>
      </c>
      <c r="U64" s="12" t="n">
        <v>1.798059582710266</v>
      </c>
      <c r="V64" s="16" t="inlineStr"/>
      <c r="W64" s="15" t="inlineStr"/>
      <c r="X64" s="15" t="inlineStr"/>
      <c r="Y64" s="15" t="inlineStr"/>
      <c r="Z64" s="15" t="inlineStr"/>
      <c r="AA64" s="15" t="inlineStr"/>
      <c r="AB64" s="12">
        <f>N64-S64</f>
        <v/>
      </c>
      <c r="AC64" s="17" t="n">
        <v>1066.140014648438</v>
      </c>
      <c r="AD64" s="17" t="n">
        <v>3532.179931640625</v>
      </c>
      <c r="AF64" s="18" t="n"/>
      <c r="AG64" s="18" t="n"/>
      <c r="AH64" s="18" t="n"/>
      <c r="AI64" s="18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65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5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5" customWidth="1" min="9" max="9"/>
    <col width="5" customWidth="1" min="10" max="10"/>
    <col width="5" customWidth="1" min="11" max="11"/>
    <col width="5" customWidth="1" min="12" max="12"/>
  </cols>
  <sheetData>
    <row r="1" ht="25" customHeight="1">
      <c r="A1" s="1" t="inlineStr">
        <is>
          <t>Year</t>
        </is>
      </c>
      <c r="B1" s="2" t="inlineStr">
        <is>
          <t>iii(c)</t>
        </is>
      </c>
      <c r="C1" s="2" t="inlineStr">
        <is>
          <t xml:space="preserve"> = </t>
        </is>
      </c>
      <c r="D1" s="2" t="inlineStr">
        <is>
          <t>Natural Border</t>
        </is>
      </c>
      <c r="E1" s="2" t="inlineStr">
        <is>
          <t xml:space="preserve"> - (</t>
        </is>
      </c>
      <c r="F1" s="2" t="inlineStr">
        <is>
          <t>LOWER CU</t>
        </is>
      </c>
      <c r="G1" s="2" t="inlineStr">
        <is>
          <t xml:space="preserve"> + </t>
        </is>
      </c>
      <c r="H1" s="2" t="inlineStr">
        <is>
          <t>UPPER CU</t>
        </is>
      </c>
      <c r="I1" s="2" t="inlineStr">
        <is>
          <t>)</t>
        </is>
      </c>
      <c r="J1" s="2" t="inlineStr">
        <is>
          <t>MX TREATY</t>
        </is>
      </c>
      <c r="K1" s="2" t="inlineStr">
        <is>
          <t>Hoover Release</t>
        </is>
      </c>
      <c r="L1" s="3" t="inlineStr">
        <is>
          <t>Glen Canyon Release</t>
        </is>
      </c>
    </row>
    <row r="2">
      <c r="A2" s="19" t="n">
        <v>1964</v>
      </c>
      <c r="B2" s="11">
        <f>D2-( F2 + H2)</f>
        <v/>
      </c>
      <c r="C2" s="20" t="inlineStr">
        <is>
          <t>=</t>
        </is>
      </c>
      <c r="D2" s="5" t="n">
        <v>10.69969</v>
      </c>
      <c r="E2" s="20" t="inlineStr">
        <is>
          <t>- (</t>
        </is>
      </c>
      <c r="F2" s="7">
        <f>'Colorado River'!G2 + 'Colorado River'!I2</f>
        <v/>
      </c>
      <c r="G2" s="20" t="inlineStr">
        <is>
          <t>+</t>
        </is>
      </c>
      <c r="H2" s="15">
        <f>'Colorado River'!V2</f>
        <v/>
      </c>
      <c r="I2" s="20" t="inlineStr">
        <is>
          <t>)</t>
        </is>
      </c>
      <c r="J2" s="9">
        <f>'Colorado River'!H2</f>
        <v/>
      </c>
      <c r="K2" s="9" t="inlineStr"/>
      <c r="L2" s="10" t="inlineStr"/>
    </row>
    <row r="3">
      <c r="A3" s="19" t="n">
        <v>1965</v>
      </c>
      <c r="B3" s="11">
        <f>D3-( F3 + H3)</f>
        <v/>
      </c>
      <c r="C3" s="20" t="inlineStr">
        <is>
          <t>=</t>
        </is>
      </c>
      <c r="D3" s="5" t="n">
        <v>20.840676</v>
      </c>
      <c r="E3" s="20" t="inlineStr">
        <is>
          <t>- (</t>
        </is>
      </c>
      <c r="F3" s="7">
        <f>'Colorado River'!G3 + 'Colorado River'!I3</f>
        <v/>
      </c>
      <c r="G3" s="20" t="inlineStr">
        <is>
          <t>+</t>
        </is>
      </c>
      <c r="H3" s="15">
        <f>'Colorado River'!V3</f>
        <v/>
      </c>
      <c r="I3" s="20" t="inlineStr">
        <is>
          <t>)</t>
        </is>
      </c>
      <c r="J3" s="9">
        <f>'Colorado River'!H3</f>
        <v/>
      </c>
      <c r="K3" s="9" t="inlineStr"/>
      <c r="L3" s="10" t="inlineStr"/>
    </row>
    <row r="4">
      <c r="A4" s="19" t="n">
        <v>1966</v>
      </c>
      <c r="B4" s="11">
        <f>D4-( F4 + H4)</f>
        <v/>
      </c>
      <c r="C4" s="20" t="inlineStr">
        <is>
          <t>=</t>
        </is>
      </c>
      <c r="D4" s="5" t="n">
        <v>11.234654</v>
      </c>
      <c r="E4" s="20" t="inlineStr">
        <is>
          <t>- (</t>
        </is>
      </c>
      <c r="F4" s="7">
        <f>'Colorado River'!G4 + 'Colorado River'!I4</f>
        <v/>
      </c>
      <c r="G4" s="20" t="inlineStr">
        <is>
          <t>+</t>
        </is>
      </c>
      <c r="H4" s="15">
        <f>'Colorado River'!V4</f>
        <v/>
      </c>
      <c r="I4" s="20" t="inlineStr">
        <is>
          <t>)</t>
        </is>
      </c>
      <c r="J4" s="9">
        <f>'Colorado River'!H4</f>
        <v/>
      </c>
      <c r="K4" s="9" t="n">
        <v>7.781</v>
      </c>
      <c r="L4" s="10" t="inlineStr"/>
    </row>
    <row r="5">
      <c r="A5" s="19" t="n">
        <v>1967</v>
      </c>
      <c r="B5" s="11">
        <f>D5-( F5 + H5)</f>
        <v/>
      </c>
      <c r="C5" s="20" t="inlineStr">
        <is>
          <t>=</t>
        </is>
      </c>
      <c r="D5" s="5" t="n">
        <v>12.290233</v>
      </c>
      <c r="E5" s="20" t="inlineStr">
        <is>
          <t>- (</t>
        </is>
      </c>
      <c r="F5" s="7">
        <f>'Colorado River'!G5 + 'Colorado River'!I5</f>
        <v/>
      </c>
      <c r="G5" s="20" t="inlineStr">
        <is>
          <t>+</t>
        </is>
      </c>
      <c r="H5" s="15">
        <f>'Colorado River'!V5</f>
        <v/>
      </c>
      <c r="I5" s="20" t="inlineStr">
        <is>
          <t>)</t>
        </is>
      </c>
      <c r="J5" s="9">
        <f>'Colorado River'!H5</f>
        <v/>
      </c>
      <c r="K5" s="9" t="n">
        <v>7.932</v>
      </c>
      <c r="L5" s="10" t="inlineStr"/>
    </row>
    <row r="6">
      <c r="A6" s="19" t="n">
        <v>1968</v>
      </c>
      <c r="B6" s="11">
        <f>D6-( F6 + H6)</f>
        <v/>
      </c>
      <c r="C6" s="20" t="inlineStr">
        <is>
          <t>=</t>
        </is>
      </c>
      <c r="D6" s="5" t="n">
        <v>14.389854</v>
      </c>
      <c r="E6" s="20" t="inlineStr">
        <is>
          <t>- (</t>
        </is>
      </c>
      <c r="F6" s="7">
        <f>'Colorado River'!G6 + 'Colorado River'!I6</f>
        <v/>
      </c>
      <c r="G6" s="20" t="inlineStr">
        <is>
          <t>+</t>
        </is>
      </c>
      <c r="H6" s="15">
        <f>'Colorado River'!V6</f>
        <v/>
      </c>
      <c r="I6" s="20" t="inlineStr">
        <is>
          <t>)</t>
        </is>
      </c>
      <c r="J6" s="9">
        <f>'Colorado River'!H6</f>
        <v/>
      </c>
      <c r="K6" s="9" t="n">
        <v>7.838</v>
      </c>
      <c r="L6" s="10" t="inlineStr"/>
    </row>
    <row r="7">
      <c r="A7" s="19" t="n">
        <v>1969</v>
      </c>
      <c r="B7" s="11">
        <f>D7-( F7 + H7)</f>
        <v/>
      </c>
      <c r="C7" s="20" t="inlineStr">
        <is>
          <t>=</t>
        </is>
      </c>
      <c r="D7" s="5" t="n">
        <v>15.891007</v>
      </c>
      <c r="E7" s="20" t="inlineStr">
        <is>
          <t>- (</t>
        </is>
      </c>
      <c r="F7" s="7">
        <f>'Colorado River'!G7 + 'Colorado River'!I7</f>
        <v/>
      </c>
      <c r="G7" s="20" t="inlineStr">
        <is>
          <t>+</t>
        </is>
      </c>
      <c r="H7" s="15">
        <f>'Colorado River'!V7</f>
        <v/>
      </c>
      <c r="I7" s="20" t="inlineStr">
        <is>
          <t>)</t>
        </is>
      </c>
      <c r="J7" s="9">
        <f>'Colorado River'!H7</f>
        <v/>
      </c>
      <c r="K7" s="9" t="n">
        <v>7.892</v>
      </c>
      <c r="L7" s="10" t="inlineStr"/>
    </row>
    <row r="8">
      <c r="A8" s="19" t="n">
        <v>1970</v>
      </c>
      <c r="B8" s="11">
        <f>D8-( F8 + H8)</f>
        <v/>
      </c>
      <c r="C8" s="20" t="inlineStr">
        <is>
          <t>=</t>
        </is>
      </c>
      <c r="D8" s="5" t="n">
        <v>15.626758</v>
      </c>
      <c r="E8" s="20" t="inlineStr">
        <is>
          <t>- (</t>
        </is>
      </c>
      <c r="F8" s="7">
        <f>'Colorado River'!G8 + 'Colorado River'!I8</f>
        <v/>
      </c>
      <c r="G8" s="20" t="inlineStr">
        <is>
          <t>+</t>
        </is>
      </c>
      <c r="H8" s="15">
        <f>'Colorado River'!V8</f>
        <v/>
      </c>
      <c r="I8" s="20" t="inlineStr">
        <is>
          <t>)</t>
        </is>
      </c>
      <c r="J8" s="9">
        <f>'Colorado River'!H8</f>
        <v/>
      </c>
      <c r="K8" s="9" t="n">
        <v>8.023</v>
      </c>
      <c r="L8" s="10" t="inlineStr"/>
    </row>
    <row r="9">
      <c r="A9" s="19" t="n">
        <v>1971</v>
      </c>
      <c r="B9" s="11">
        <f>D9-( F9 + H9)</f>
        <v/>
      </c>
      <c r="C9" s="20" t="inlineStr">
        <is>
          <t>=</t>
        </is>
      </c>
      <c r="D9" s="5" t="n">
        <v>15.348401</v>
      </c>
      <c r="E9" s="20" t="inlineStr">
        <is>
          <t>- (</t>
        </is>
      </c>
      <c r="F9" s="7">
        <f>'Colorado River'!G9 + 'Colorado River'!I9</f>
        <v/>
      </c>
      <c r="G9" s="20" t="inlineStr">
        <is>
          <t>+</t>
        </is>
      </c>
      <c r="H9" s="15">
        <f>'Colorado River'!V9</f>
        <v/>
      </c>
      <c r="I9" s="20" t="inlineStr">
        <is>
          <t>)</t>
        </is>
      </c>
      <c r="J9" s="9">
        <f>'Colorado River'!H9</f>
        <v/>
      </c>
      <c r="K9" s="9" t="n">
        <v>8.164</v>
      </c>
      <c r="L9" s="10" t="inlineStr"/>
    </row>
    <row r="10">
      <c r="A10" s="19" t="n">
        <v>1972</v>
      </c>
      <c r="B10" s="11">
        <f>D10-( F10 + H10)</f>
        <v/>
      </c>
      <c r="C10" s="20" t="inlineStr">
        <is>
          <t>=</t>
        </is>
      </c>
      <c r="D10" s="5" t="n">
        <v>13.590672</v>
      </c>
      <c r="E10" s="20" t="inlineStr">
        <is>
          <t>- (</t>
        </is>
      </c>
      <c r="F10" s="7">
        <f>'Colorado River'!G10 + 'Colorado River'!I10</f>
        <v/>
      </c>
      <c r="G10" s="20" t="inlineStr">
        <is>
          <t>+</t>
        </is>
      </c>
      <c r="H10" s="15">
        <f>'Colorado River'!V10</f>
        <v/>
      </c>
      <c r="I10" s="20" t="inlineStr">
        <is>
          <t>)</t>
        </is>
      </c>
      <c r="J10" s="9">
        <f>'Colorado River'!H10</f>
        <v/>
      </c>
      <c r="K10" s="9" t="n">
        <v>8.099</v>
      </c>
      <c r="L10" s="10" t="inlineStr"/>
    </row>
    <row r="11">
      <c r="A11" s="19" t="n">
        <v>1973</v>
      </c>
      <c r="B11" s="11">
        <f>D11-( F11 + H11)</f>
        <v/>
      </c>
      <c r="C11" s="20" t="inlineStr">
        <is>
          <t>=</t>
        </is>
      </c>
      <c r="D11" s="5" t="n">
        <v>19.182018</v>
      </c>
      <c r="E11" s="20" t="inlineStr">
        <is>
          <t>- (</t>
        </is>
      </c>
      <c r="F11" s="7">
        <f>'Colorado River'!G11 + 'Colorado River'!I11</f>
        <v/>
      </c>
      <c r="G11" s="20" t="inlineStr">
        <is>
          <t>+</t>
        </is>
      </c>
      <c r="H11" s="15">
        <f>'Colorado River'!V11</f>
        <v/>
      </c>
      <c r="I11" s="20" t="inlineStr">
        <is>
          <t>)</t>
        </is>
      </c>
      <c r="J11" s="9">
        <f>'Colorado River'!H11</f>
        <v/>
      </c>
      <c r="K11" s="9" t="n">
        <v>8.302</v>
      </c>
      <c r="L11" s="10" t="inlineStr"/>
    </row>
    <row r="12">
      <c r="A12" s="19" t="n">
        <v>1974</v>
      </c>
      <c r="B12" s="11">
        <f>D12-( F12 + H12)</f>
        <v/>
      </c>
      <c r="C12" s="20" t="inlineStr">
        <is>
          <t>=</t>
        </is>
      </c>
      <c r="D12" s="5" t="n">
        <v>13.219729</v>
      </c>
      <c r="E12" s="20" t="inlineStr">
        <is>
          <t>- (</t>
        </is>
      </c>
      <c r="F12" s="7">
        <f>'Colorado River'!G12 + 'Colorado River'!I12</f>
        <v/>
      </c>
      <c r="G12" s="20" t="inlineStr">
        <is>
          <t>+</t>
        </is>
      </c>
      <c r="H12" s="15">
        <f>'Colorado River'!V12</f>
        <v/>
      </c>
      <c r="I12" s="20" t="inlineStr">
        <is>
          <t>)</t>
        </is>
      </c>
      <c r="J12" s="9">
        <f>'Colorado River'!H12</f>
        <v/>
      </c>
      <c r="K12" s="9" t="n">
        <v>8.731999999999999</v>
      </c>
      <c r="L12" s="10" t="inlineStr"/>
    </row>
    <row r="13">
      <c r="A13" s="19" t="n">
        <v>1975</v>
      </c>
      <c r="B13" s="11">
        <f>D13-( F13 + H13)</f>
        <v/>
      </c>
      <c r="C13" s="20" t="inlineStr">
        <is>
          <t>=</t>
        </is>
      </c>
      <c r="D13" s="5" t="n">
        <v>16.79327</v>
      </c>
      <c r="E13" s="20" t="inlineStr">
        <is>
          <t>- (</t>
        </is>
      </c>
      <c r="F13" s="7">
        <f>'Colorado River'!G13 + 'Colorado River'!I13</f>
        <v/>
      </c>
      <c r="G13" s="20" t="inlineStr">
        <is>
          <t>+</t>
        </is>
      </c>
      <c r="H13" s="15">
        <f>'Colorado River'!V13</f>
        <v/>
      </c>
      <c r="I13" s="20" t="inlineStr">
        <is>
          <t>)</t>
        </is>
      </c>
      <c r="J13" s="9">
        <f>'Colorado River'!H13</f>
        <v/>
      </c>
      <c r="K13" s="9" t="n">
        <v>8.367000000000001</v>
      </c>
      <c r="L13" s="10" t="inlineStr"/>
    </row>
    <row r="14">
      <c r="A14" s="19" t="n">
        <v>1976</v>
      </c>
      <c r="B14" s="11">
        <f>D14-( F14 + H14)</f>
        <v/>
      </c>
      <c r="C14" s="20" t="inlineStr">
        <is>
          <t>=</t>
        </is>
      </c>
      <c r="D14" s="5" t="n">
        <v>11.603972</v>
      </c>
      <c r="E14" s="20" t="inlineStr">
        <is>
          <t>- (</t>
        </is>
      </c>
      <c r="F14" s="7">
        <f>'Colorado River'!G14 + 'Colorado River'!I14</f>
        <v/>
      </c>
      <c r="G14" s="20" t="inlineStr">
        <is>
          <t>+</t>
        </is>
      </c>
      <c r="H14" s="15">
        <f>'Colorado River'!V14</f>
        <v/>
      </c>
      <c r="I14" s="20" t="inlineStr">
        <is>
          <t>)</t>
        </is>
      </c>
      <c r="J14" s="9">
        <f>'Colorado River'!H14</f>
        <v/>
      </c>
      <c r="K14" s="9" t="n">
        <v>7.927</v>
      </c>
      <c r="L14" s="10" t="inlineStr"/>
    </row>
    <row r="15">
      <c r="A15" s="19" t="n">
        <v>1977</v>
      </c>
      <c r="B15" s="11">
        <f>D15-( F15 + H15)</f>
        <v/>
      </c>
      <c r="C15" s="20" t="inlineStr">
        <is>
          <t>=</t>
        </is>
      </c>
      <c r="D15" s="5" t="n">
        <v>5.941876</v>
      </c>
      <c r="E15" s="20" t="inlineStr">
        <is>
          <t>- (</t>
        </is>
      </c>
      <c r="F15" s="7">
        <f>'Colorado River'!G15 + 'Colorado River'!I15</f>
        <v/>
      </c>
      <c r="G15" s="20" t="inlineStr">
        <is>
          <t>+</t>
        </is>
      </c>
      <c r="H15" s="15">
        <f>'Colorado River'!V15</f>
        <v/>
      </c>
      <c r="I15" s="20" t="inlineStr">
        <is>
          <t>)</t>
        </is>
      </c>
      <c r="J15" s="9">
        <f>'Colorado River'!H15</f>
        <v/>
      </c>
      <c r="K15" s="9" t="n">
        <v>7.873</v>
      </c>
      <c r="L15" s="10" t="inlineStr"/>
    </row>
    <row r="16">
      <c r="A16" s="19" t="n">
        <v>1978</v>
      </c>
      <c r="B16" s="11">
        <f>D16-( F16 + H16)</f>
        <v/>
      </c>
      <c r="C16" s="20" t="inlineStr">
        <is>
          <t>=</t>
        </is>
      </c>
      <c r="D16" s="5" t="n">
        <v>16.315687</v>
      </c>
      <c r="E16" s="20" t="inlineStr">
        <is>
          <t>- (</t>
        </is>
      </c>
      <c r="F16" s="7">
        <f>'Colorado River'!G16 + 'Colorado River'!I16</f>
        <v/>
      </c>
      <c r="G16" s="20" t="inlineStr">
        <is>
          <t>+</t>
        </is>
      </c>
      <c r="H16" s="15">
        <f>'Colorado River'!V16</f>
        <v/>
      </c>
      <c r="I16" s="20" t="inlineStr">
        <is>
          <t>)</t>
        </is>
      </c>
      <c r="J16" s="9">
        <f>'Colorado River'!H16</f>
        <v/>
      </c>
      <c r="K16" s="9" t="n">
        <v>7.476</v>
      </c>
      <c r="L16" s="10" t="inlineStr"/>
    </row>
    <row r="17">
      <c r="A17" s="19" t="n">
        <v>1979</v>
      </c>
      <c r="B17" s="11">
        <f>D17-( F17 + H17)</f>
        <v/>
      </c>
      <c r="C17" s="20" t="inlineStr">
        <is>
          <t>=</t>
        </is>
      </c>
      <c r="D17" s="5" t="n">
        <v>18.921647</v>
      </c>
      <c r="E17" s="20" t="inlineStr">
        <is>
          <t>- (</t>
        </is>
      </c>
      <c r="F17" s="7">
        <f>'Colorado River'!G17 + 'Colorado River'!I17</f>
        <v/>
      </c>
      <c r="G17" s="20" t="inlineStr">
        <is>
          <t>+</t>
        </is>
      </c>
      <c r="H17" s="15">
        <f>'Colorado River'!V17</f>
        <v/>
      </c>
      <c r="I17" s="20" t="inlineStr">
        <is>
          <t>)</t>
        </is>
      </c>
      <c r="J17" s="9">
        <f>'Colorado River'!H17</f>
        <v/>
      </c>
      <c r="K17" s="9" t="n">
        <v>7.721</v>
      </c>
      <c r="L17" s="10" t="inlineStr"/>
    </row>
    <row r="18">
      <c r="A18" s="19" t="n">
        <v>1980</v>
      </c>
      <c r="B18" s="11">
        <f>D18-( F18 + H18)</f>
        <v/>
      </c>
      <c r="C18" s="20" t="inlineStr">
        <is>
          <t>=</t>
        </is>
      </c>
      <c r="D18" s="5" t="n">
        <v>19.145522</v>
      </c>
      <c r="E18" s="20" t="inlineStr">
        <is>
          <t>- (</t>
        </is>
      </c>
      <c r="F18" s="7">
        <f>'Colorado River'!G18 + 'Colorado River'!I18</f>
        <v/>
      </c>
      <c r="G18" s="20" t="inlineStr">
        <is>
          <t>+</t>
        </is>
      </c>
      <c r="H18" s="15">
        <f>'Colorado River'!V18</f>
        <v/>
      </c>
      <c r="I18" s="20" t="inlineStr">
        <is>
          <t>)</t>
        </is>
      </c>
      <c r="J18" s="9">
        <f>'Colorado River'!H18</f>
        <v/>
      </c>
      <c r="K18" s="9" t="n">
        <v>11.09</v>
      </c>
      <c r="L18" s="10" t="inlineStr"/>
    </row>
    <row r="19">
      <c r="A19" s="19" t="n">
        <v>1981</v>
      </c>
      <c r="B19" s="11">
        <f>D19-( F19 + H19)</f>
        <v/>
      </c>
      <c r="C19" s="20" t="inlineStr">
        <is>
          <t>=</t>
        </is>
      </c>
      <c r="D19" s="5" t="n">
        <v>9.643241</v>
      </c>
      <c r="E19" s="20" t="inlineStr">
        <is>
          <t>- (</t>
        </is>
      </c>
      <c r="F19" s="7">
        <f>'Colorado River'!G19 + 'Colorado River'!I19</f>
        <v/>
      </c>
      <c r="G19" s="20" t="inlineStr">
        <is>
          <t>+</t>
        </is>
      </c>
      <c r="H19" s="15">
        <f>'Colorado River'!V19</f>
        <v/>
      </c>
      <c r="I19" s="20" t="inlineStr">
        <is>
          <t>)</t>
        </is>
      </c>
      <c r="J19" s="9">
        <f>'Colorado River'!H19</f>
        <v/>
      </c>
      <c r="K19" s="9" t="n">
        <v>8.2841</v>
      </c>
      <c r="L19" s="10" t="inlineStr"/>
    </row>
    <row r="20">
      <c r="A20" s="19" t="n">
        <v>1982</v>
      </c>
      <c r="B20" s="11">
        <f>D20-( F20 + H20)</f>
        <v/>
      </c>
      <c r="C20" s="20" t="inlineStr">
        <is>
          <t>=</t>
        </is>
      </c>
      <c r="D20" s="5" t="n">
        <v>18.117501</v>
      </c>
      <c r="E20" s="20" t="inlineStr">
        <is>
          <t>- (</t>
        </is>
      </c>
      <c r="F20" s="7">
        <f>'Colorado River'!G20 + 'Colorado River'!I20</f>
        <v/>
      </c>
      <c r="G20" s="20" t="inlineStr">
        <is>
          <t>+</t>
        </is>
      </c>
      <c r="H20" s="15">
        <f>'Colorado River'!V20</f>
        <v/>
      </c>
      <c r="I20" s="20" t="inlineStr">
        <is>
          <t>)</t>
        </is>
      </c>
      <c r="J20" s="9">
        <f>'Colorado River'!H20</f>
        <v/>
      </c>
      <c r="K20" s="9" t="n">
        <v>7.4536</v>
      </c>
      <c r="L20" s="10" t="inlineStr"/>
    </row>
    <row r="21">
      <c r="A21" s="19" t="n">
        <v>1983</v>
      </c>
      <c r="B21" s="11">
        <f>D21-( F21 + H21)</f>
        <v/>
      </c>
      <c r="C21" s="20" t="inlineStr">
        <is>
          <t>=</t>
        </is>
      </c>
      <c r="D21" s="5" t="n">
        <v>24.835705</v>
      </c>
      <c r="E21" s="20" t="inlineStr">
        <is>
          <t>- (</t>
        </is>
      </c>
      <c r="F21" s="7">
        <f>'Colorado River'!G21 + 'Colorado River'!I21</f>
        <v/>
      </c>
      <c r="G21" s="20" t="inlineStr">
        <is>
          <t>+</t>
        </is>
      </c>
      <c r="H21" s="15">
        <f>'Colorado River'!V21</f>
        <v/>
      </c>
      <c r="I21" s="20" t="inlineStr">
        <is>
          <t>)</t>
        </is>
      </c>
      <c r="J21" s="9">
        <f>'Colorado River'!H21</f>
        <v/>
      </c>
      <c r="K21" s="9" t="n">
        <v>19.07</v>
      </c>
      <c r="L21" s="10" t="inlineStr"/>
    </row>
    <row r="22">
      <c r="A22" s="19" t="n">
        <v>1984</v>
      </c>
      <c r="B22" s="11">
        <f>D22-( F22 + H22)</f>
        <v/>
      </c>
      <c r="C22" s="20" t="inlineStr">
        <is>
          <t>=</t>
        </is>
      </c>
      <c r="D22" s="5" t="n">
        <v>25.464507</v>
      </c>
      <c r="E22" s="20" t="inlineStr">
        <is>
          <t>- (</t>
        </is>
      </c>
      <c r="F22" s="7">
        <f>'Colorado River'!G22 + 'Colorado River'!I22</f>
        <v/>
      </c>
      <c r="G22" s="20" t="inlineStr">
        <is>
          <t>+</t>
        </is>
      </c>
      <c r="H22" s="15">
        <f>'Colorado River'!V22</f>
        <v/>
      </c>
      <c r="I22" s="20" t="inlineStr">
        <is>
          <t>)</t>
        </is>
      </c>
      <c r="J22" s="9">
        <f>'Colorado River'!H22</f>
        <v/>
      </c>
      <c r="K22" s="9" t="n">
        <v>21.412</v>
      </c>
      <c r="L22" s="10" t="inlineStr"/>
    </row>
    <row r="23">
      <c r="A23" s="19" t="n">
        <v>1985</v>
      </c>
      <c r="B23" s="11">
        <f>D23-( F23 + H23)</f>
        <v/>
      </c>
      <c r="C23" s="20" t="inlineStr">
        <is>
          <t>=</t>
        </is>
      </c>
      <c r="D23" s="5" t="n">
        <v>21.977364</v>
      </c>
      <c r="E23" s="20" t="inlineStr">
        <is>
          <t>- (</t>
        </is>
      </c>
      <c r="F23" s="7">
        <f>'Colorado River'!G23 + 'Colorado River'!I23</f>
        <v/>
      </c>
      <c r="G23" s="20" t="inlineStr">
        <is>
          <t>+</t>
        </is>
      </c>
      <c r="H23" s="15">
        <f>'Colorado River'!V23</f>
        <v/>
      </c>
      <c r="I23" s="20" t="inlineStr">
        <is>
          <t>)</t>
        </is>
      </c>
      <c r="J23" s="9">
        <f>'Colorado River'!H23</f>
        <v/>
      </c>
      <c r="K23" s="9" t="n">
        <v>17.209</v>
      </c>
      <c r="L23" s="10" t="inlineStr"/>
    </row>
    <row r="24">
      <c r="A24" s="19" t="n">
        <v>1986</v>
      </c>
      <c r="B24" s="11">
        <f>D24-( F24 + H24)</f>
        <v/>
      </c>
      <c r="C24" s="20" t="inlineStr">
        <is>
          <t>=</t>
        </is>
      </c>
      <c r="D24" s="5" t="n">
        <v>23.357818</v>
      </c>
      <c r="E24" s="20" t="inlineStr">
        <is>
          <t>- (</t>
        </is>
      </c>
      <c r="F24" s="7">
        <f>'Colorado River'!G24 + 'Colorado River'!I24</f>
        <v/>
      </c>
      <c r="G24" s="20" t="inlineStr">
        <is>
          <t>+</t>
        </is>
      </c>
      <c r="H24" s="15">
        <f>'Colorado River'!V24</f>
        <v/>
      </c>
      <c r="I24" s="20" t="inlineStr">
        <is>
          <t>)</t>
        </is>
      </c>
      <c r="J24" s="9">
        <f>'Colorado River'!H24</f>
        <v/>
      </c>
      <c r="K24" s="9" t="n">
        <v>17.547</v>
      </c>
      <c r="L24" s="10" t="inlineStr"/>
    </row>
    <row r="25">
      <c r="A25" s="19" t="n">
        <v>1987</v>
      </c>
      <c r="B25" s="11">
        <f>D25-( F25 + H25)</f>
        <v/>
      </c>
      <c r="C25" s="20" t="inlineStr">
        <is>
          <t>=</t>
        </is>
      </c>
      <c r="D25" s="5" t="n">
        <v>16.367952</v>
      </c>
      <c r="E25" s="20" t="inlineStr">
        <is>
          <t>- (</t>
        </is>
      </c>
      <c r="F25" s="7">
        <f>'Colorado River'!G25 + 'Colorado River'!I25</f>
        <v/>
      </c>
      <c r="G25" s="20" t="inlineStr">
        <is>
          <t>+</t>
        </is>
      </c>
      <c r="H25" s="15">
        <f>'Colorado River'!V25</f>
        <v/>
      </c>
      <c r="I25" s="20" t="inlineStr">
        <is>
          <t>)</t>
        </is>
      </c>
      <c r="J25" s="9">
        <f>'Colorado River'!H25</f>
        <v/>
      </c>
      <c r="K25" s="9" t="n">
        <v>11.334</v>
      </c>
      <c r="L25" s="10" t="inlineStr"/>
    </row>
    <row r="26">
      <c r="A26" s="19" t="n">
        <v>1988</v>
      </c>
      <c r="B26" s="11">
        <f>D26-( F26 + H26)</f>
        <v/>
      </c>
      <c r="C26" s="20" t="inlineStr">
        <is>
          <t>=</t>
        </is>
      </c>
      <c r="D26" s="5" t="n">
        <v>12.164188</v>
      </c>
      <c r="E26" s="20" t="inlineStr">
        <is>
          <t>- (</t>
        </is>
      </c>
      <c r="F26" s="7">
        <f>'Colorado River'!G26 + 'Colorado River'!I26</f>
        <v/>
      </c>
      <c r="G26" s="20" t="inlineStr">
        <is>
          <t>+</t>
        </is>
      </c>
      <c r="H26" s="15">
        <f>'Colorado River'!V26</f>
        <v/>
      </c>
      <c r="I26" s="20" t="inlineStr">
        <is>
          <t>)</t>
        </is>
      </c>
      <c r="J26" s="9">
        <f>'Colorado River'!H26</f>
        <v/>
      </c>
      <c r="K26" s="9" t="n">
        <v>9.42</v>
      </c>
      <c r="L26" s="10" t="inlineStr"/>
    </row>
    <row r="27">
      <c r="A27" s="19" t="n">
        <v>1989</v>
      </c>
      <c r="B27" s="11">
        <f>D27-( F27 + H27)</f>
        <v/>
      </c>
      <c r="C27" s="20" t="inlineStr">
        <is>
          <t>=</t>
        </is>
      </c>
      <c r="D27" s="5" t="n">
        <v>10.198378</v>
      </c>
      <c r="E27" s="20" t="inlineStr">
        <is>
          <t>- (</t>
        </is>
      </c>
      <c r="F27" s="7">
        <f>'Colorado River'!G27 + 'Colorado River'!I27</f>
        <v/>
      </c>
      <c r="G27" s="20" t="inlineStr">
        <is>
          <t>+</t>
        </is>
      </c>
      <c r="H27" s="15">
        <f>'Colorado River'!V27</f>
        <v/>
      </c>
      <c r="I27" s="20" t="inlineStr">
        <is>
          <t>)</t>
        </is>
      </c>
      <c r="J27" s="9">
        <f>'Colorado River'!H27</f>
        <v/>
      </c>
      <c r="K27" s="9" t="n">
        <v>9.225</v>
      </c>
      <c r="L27" s="10" t="inlineStr"/>
    </row>
    <row r="28">
      <c r="A28" s="19" t="n">
        <v>1990</v>
      </c>
      <c r="B28" s="11">
        <f>D28-( F28 + H28)</f>
        <v/>
      </c>
      <c r="C28" s="20" t="inlineStr">
        <is>
          <t>=</t>
        </is>
      </c>
      <c r="D28" s="5" t="n">
        <v>9.973037</v>
      </c>
      <c r="E28" s="20" t="inlineStr">
        <is>
          <t>- (</t>
        </is>
      </c>
      <c r="F28" s="7">
        <f>'Colorado River'!G28 + 'Colorado River'!I28</f>
        <v/>
      </c>
      <c r="G28" s="20" t="inlineStr">
        <is>
          <t>+</t>
        </is>
      </c>
      <c r="H28" s="15">
        <f>'Colorado River'!V28</f>
        <v/>
      </c>
      <c r="I28" s="20" t="inlineStr">
        <is>
          <t>)</t>
        </is>
      </c>
      <c r="J28" s="9">
        <f>'Colorado River'!H28</f>
        <v/>
      </c>
      <c r="K28" s="9" t="n">
        <v>9.2049</v>
      </c>
      <c r="L28" s="10" t="n">
        <v>7.8931</v>
      </c>
    </row>
    <row r="29">
      <c r="A29" s="19" t="n">
        <v>1991</v>
      </c>
      <c r="B29" s="11">
        <f>D29-( F29 + H29)</f>
        <v/>
      </c>
      <c r="C29" s="20" t="inlineStr">
        <is>
          <t>=</t>
        </is>
      </c>
      <c r="D29" s="5" t="n">
        <v>13.088763</v>
      </c>
      <c r="E29" s="20" t="inlineStr">
        <is>
          <t>- (</t>
        </is>
      </c>
      <c r="F29" s="7">
        <f>'Colorado River'!G29 + 'Colorado River'!I29</f>
        <v/>
      </c>
      <c r="G29" s="20" t="inlineStr">
        <is>
          <t>+</t>
        </is>
      </c>
      <c r="H29" s="15">
        <f>'Colorado River'!V29</f>
        <v/>
      </c>
      <c r="I29" s="20" t="inlineStr">
        <is>
          <t>)</t>
        </is>
      </c>
      <c r="J29" s="9">
        <f>'Colorado River'!H29</f>
        <v/>
      </c>
      <c r="K29" s="9" t="n">
        <v>8.952500000000001</v>
      </c>
      <c r="L29" s="10" t="n">
        <v>8.384399999999999</v>
      </c>
    </row>
    <row r="30">
      <c r="A30" s="19" t="n">
        <v>1992</v>
      </c>
      <c r="B30" s="11">
        <f>D30-( F30 + H30)</f>
        <v/>
      </c>
      <c r="C30" s="20" t="inlineStr">
        <is>
          <t>=</t>
        </is>
      </c>
      <c r="D30" s="5" t="n">
        <v>12.229797</v>
      </c>
      <c r="E30" s="20" t="inlineStr">
        <is>
          <t>- (</t>
        </is>
      </c>
      <c r="F30" s="7">
        <f>'Colorado River'!G30 + 'Colorado River'!I30</f>
        <v/>
      </c>
      <c r="G30" s="20" t="inlineStr">
        <is>
          <t>+</t>
        </is>
      </c>
      <c r="H30" s="15">
        <f>'Colorado River'!V30</f>
        <v/>
      </c>
      <c r="I30" s="20" t="inlineStr">
        <is>
          <t>)</t>
        </is>
      </c>
      <c r="J30" s="9">
        <f>'Colorado River'!H30</f>
        <v/>
      </c>
      <c r="K30" s="9" t="n">
        <v>7.8273</v>
      </c>
      <c r="L30" s="10" t="n">
        <v>7.9353</v>
      </c>
    </row>
    <row r="31">
      <c r="A31" s="19" t="n">
        <v>1993</v>
      </c>
      <c r="B31" s="11">
        <f>D31-( F31 + H31)</f>
        <v/>
      </c>
      <c r="C31" s="20" t="inlineStr">
        <is>
          <t>=</t>
        </is>
      </c>
      <c r="D31" s="5" t="n">
        <v>21.35594</v>
      </c>
      <c r="E31" s="20" t="inlineStr">
        <is>
          <t>- (</t>
        </is>
      </c>
      <c r="F31" s="7">
        <f>'Colorado River'!G31 + 'Colorado River'!I31</f>
        <v/>
      </c>
      <c r="G31" s="20" t="inlineStr">
        <is>
          <t>+</t>
        </is>
      </c>
      <c r="H31" s="15">
        <f>'Colorado River'!V31</f>
        <v/>
      </c>
      <c r="I31" s="20" t="inlineStr">
        <is>
          <t>)</t>
        </is>
      </c>
      <c r="J31" s="9">
        <f>'Colorado River'!H31</f>
        <v/>
      </c>
      <c r="K31" s="9" t="n">
        <v>7.4449</v>
      </c>
      <c r="L31" s="10" t="n">
        <v>8.246499999999999</v>
      </c>
    </row>
    <row r="32">
      <c r="A32" s="19" t="n">
        <v>1994</v>
      </c>
      <c r="B32" s="11">
        <f>D32-( F32 + H32)</f>
        <v/>
      </c>
      <c r="C32" s="20" t="inlineStr">
        <is>
          <t>=</t>
        </is>
      </c>
      <c r="D32" s="5" t="n">
        <v>11.055286</v>
      </c>
      <c r="E32" s="20" t="inlineStr">
        <is>
          <t>- (</t>
        </is>
      </c>
      <c r="F32" s="7">
        <f>'Colorado River'!G32 + 'Colorado River'!I32</f>
        <v/>
      </c>
      <c r="G32" s="20" t="inlineStr">
        <is>
          <t>+</t>
        </is>
      </c>
      <c r="H32" s="15">
        <f>'Colorado River'!V32</f>
        <v/>
      </c>
      <c r="I32" s="20" t="inlineStr">
        <is>
          <t>)</t>
        </is>
      </c>
      <c r="J32" s="9">
        <f>'Colorado River'!H32</f>
        <v/>
      </c>
      <c r="K32" s="9" t="n">
        <v>9.351900000000001</v>
      </c>
      <c r="L32" s="10" t="n">
        <v>8.0672</v>
      </c>
    </row>
    <row r="33">
      <c r="A33" s="19" t="n">
        <v>1995</v>
      </c>
      <c r="B33" s="11">
        <f>D33-( F33 + H33)</f>
        <v/>
      </c>
      <c r="C33" s="20" t="inlineStr">
        <is>
          <t>=</t>
        </is>
      </c>
      <c r="D33" s="5" t="n">
        <v>21.332581</v>
      </c>
      <c r="E33" s="20" t="inlineStr">
        <is>
          <t>- (</t>
        </is>
      </c>
      <c r="F33" s="7">
        <f>'Colorado River'!G33 + 'Colorado River'!I33</f>
        <v/>
      </c>
      <c r="G33" s="20" t="inlineStr">
        <is>
          <t>+</t>
        </is>
      </c>
      <c r="H33" s="15">
        <f>'Colorado River'!V33</f>
        <v/>
      </c>
      <c r="I33" s="20" t="inlineStr">
        <is>
          <t>)</t>
        </is>
      </c>
      <c r="J33" s="9">
        <f>'Colorado River'!H33</f>
        <v/>
      </c>
      <c r="K33" s="9" t="n">
        <v>8.5449</v>
      </c>
      <c r="L33" s="10" t="n">
        <v>10.2055</v>
      </c>
    </row>
    <row r="34">
      <c r="A34" s="19" t="n">
        <v>1996</v>
      </c>
      <c r="B34" s="11">
        <f>D34-( F34 + H34)</f>
        <v/>
      </c>
      <c r="C34" s="20" t="inlineStr">
        <is>
          <t>=</t>
        </is>
      </c>
      <c r="D34" s="5" t="n">
        <v>14.554965</v>
      </c>
      <c r="E34" s="20" t="inlineStr">
        <is>
          <t>- (</t>
        </is>
      </c>
      <c r="F34" s="7">
        <f>'Colorado River'!G34 + 'Colorado River'!I34</f>
        <v/>
      </c>
      <c r="G34" s="20" t="inlineStr">
        <is>
          <t>+</t>
        </is>
      </c>
      <c r="H34" s="15">
        <f>'Colorado River'!V34</f>
        <v/>
      </c>
      <c r="I34" s="20" t="inlineStr">
        <is>
          <t>)</t>
        </is>
      </c>
      <c r="J34" s="9">
        <f>'Colorado River'!H34</f>
        <v/>
      </c>
      <c r="K34" s="9" t="n">
        <v>9.972099999999999</v>
      </c>
      <c r="L34" s="10" t="n">
        <v>11.0251</v>
      </c>
    </row>
    <row r="35">
      <c r="A35" s="19" t="n">
        <v>1997</v>
      </c>
      <c r="B35" s="11">
        <f>D35-( F35 + H35)</f>
        <v/>
      </c>
      <c r="C35" s="20" t="inlineStr">
        <is>
          <t>=</t>
        </is>
      </c>
      <c r="D35" s="5" t="n">
        <v>22.038502</v>
      </c>
      <c r="E35" s="20" t="inlineStr">
        <is>
          <t>- (</t>
        </is>
      </c>
      <c r="F35" s="7">
        <f>'Colorado River'!G35 + 'Colorado River'!I35</f>
        <v/>
      </c>
      <c r="G35" s="20" t="inlineStr">
        <is>
          <t>+</t>
        </is>
      </c>
      <c r="H35" s="15">
        <f>'Colorado River'!V35</f>
        <v/>
      </c>
      <c r="I35" s="20" t="inlineStr">
        <is>
          <t>)</t>
        </is>
      </c>
      <c r="J35" s="9">
        <f>'Colorado River'!H35</f>
        <v/>
      </c>
      <c r="K35" s="9" t="n">
        <v>11.6691</v>
      </c>
      <c r="L35" s="10" t="n">
        <v>15.246</v>
      </c>
    </row>
    <row r="36">
      <c r="A36" s="19" t="n">
        <v>1998</v>
      </c>
      <c r="B36" s="11">
        <f>D36-( F36 + H36)</f>
        <v/>
      </c>
      <c r="C36" s="20" t="inlineStr">
        <is>
          <t>=</t>
        </is>
      </c>
      <c r="D36" s="5" t="n">
        <v>17.414778</v>
      </c>
      <c r="E36" s="20" t="inlineStr">
        <is>
          <t>- (</t>
        </is>
      </c>
      <c r="F36" s="7">
        <f>'Colorado River'!G36 + 'Colorado River'!I36</f>
        <v/>
      </c>
      <c r="G36" s="20" t="inlineStr">
        <is>
          <t>+</t>
        </is>
      </c>
      <c r="H36" s="15">
        <f>'Colorado River'!V36</f>
        <v/>
      </c>
      <c r="I36" s="20" t="inlineStr">
        <is>
          <t>)</t>
        </is>
      </c>
      <c r="J36" s="9">
        <f>'Colorado River'!H36</f>
        <v/>
      </c>
      <c r="K36" s="9" t="n">
        <v>12.7747</v>
      </c>
      <c r="L36" s="10" t="n">
        <v>12.4565</v>
      </c>
    </row>
    <row r="37">
      <c r="A37" s="19" t="n">
        <v>1999</v>
      </c>
      <c r="B37" s="11">
        <f>D37-( F37 + H37)</f>
        <v/>
      </c>
      <c r="C37" s="20" t="inlineStr">
        <is>
          <t>=</t>
        </is>
      </c>
      <c r="D37" s="5" t="n">
        <v>16.377268</v>
      </c>
      <c r="E37" s="20" t="inlineStr">
        <is>
          <t>- (</t>
        </is>
      </c>
      <c r="F37" s="7">
        <f>'Colorado River'!G37 + 'Colorado River'!I37</f>
        <v/>
      </c>
      <c r="G37" s="20" t="inlineStr">
        <is>
          <t>+</t>
        </is>
      </c>
      <c r="H37" s="15">
        <f>'Colorado River'!V37</f>
        <v/>
      </c>
      <c r="I37" s="20" t="inlineStr">
        <is>
          <t>)</t>
        </is>
      </c>
      <c r="J37" s="9">
        <f>'Colorado River'!H37</f>
        <v/>
      </c>
      <c r="K37" s="9" t="n">
        <v>11.033</v>
      </c>
      <c r="L37" s="10" t="n">
        <v>11.8963</v>
      </c>
    </row>
    <row r="38">
      <c r="A38" s="19" t="n">
        <v>2000</v>
      </c>
      <c r="B38" s="11">
        <f>D38-( F38 + H38)</f>
        <v/>
      </c>
      <c r="C38" s="20" t="inlineStr">
        <is>
          <t>=</t>
        </is>
      </c>
      <c r="D38" s="5" t="n">
        <v>10.811978</v>
      </c>
      <c r="E38" s="20" t="inlineStr">
        <is>
          <t>- (</t>
        </is>
      </c>
      <c r="F38" s="7">
        <f>'Colorado River'!G38 + 'Colorado River'!I38</f>
        <v/>
      </c>
      <c r="G38" s="20" t="inlineStr">
        <is>
          <t>+</t>
        </is>
      </c>
      <c r="H38" s="15">
        <f>'Colorado River'!V38</f>
        <v/>
      </c>
      <c r="I38" s="20" t="inlineStr">
        <is>
          <t>)</t>
        </is>
      </c>
      <c r="J38" s="9">
        <f>'Colorado River'!H38</f>
        <v/>
      </c>
      <c r="K38" s="9" t="n">
        <v>10.692</v>
      </c>
      <c r="L38" s="10" t="n">
        <v>8.655900000000001</v>
      </c>
    </row>
    <row r="39">
      <c r="A39" s="19" t="n">
        <v>2001</v>
      </c>
      <c r="B39" s="11">
        <f>D39-( F39 + H39)</f>
        <v/>
      </c>
      <c r="C39" s="20" t="inlineStr">
        <is>
          <t>=</t>
        </is>
      </c>
      <c r="D39" s="5" t="n">
        <v>11.168315</v>
      </c>
      <c r="E39" s="20" t="inlineStr">
        <is>
          <t>- (</t>
        </is>
      </c>
      <c r="F39" s="7">
        <f>'Colorado River'!G39 + 'Colorado River'!I39</f>
        <v/>
      </c>
      <c r="G39" s="20" t="inlineStr">
        <is>
          <t>+</t>
        </is>
      </c>
      <c r="H39" s="15">
        <f>'Colorado River'!V39</f>
        <v/>
      </c>
      <c r="I39" s="20" t="inlineStr">
        <is>
          <t>)</t>
        </is>
      </c>
      <c r="J39" s="9">
        <f>'Colorado River'!H39</f>
        <v/>
      </c>
      <c r="K39" s="9" t="n">
        <v>10.2094</v>
      </c>
      <c r="L39" s="10" t="n">
        <v>8.0907</v>
      </c>
    </row>
    <row r="40">
      <c r="A40" s="19" t="n">
        <v>2002</v>
      </c>
      <c r="B40" s="11">
        <f>D40-( F40 + H40)</f>
        <v/>
      </c>
      <c r="C40" s="20" t="inlineStr">
        <is>
          <t>=</t>
        </is>
      </c>
      <c r="D40" s="5" t="n">
        <v>6.211186</v>
      </c>
      <c r="E40" s="20" t="inlineStr">
        <is>
          <t>- (</t>
        </is>
      </c>
      <c r="F40" s="7">
        <f>'Colorado River'!G40 + 'Colorado River'!I40</f>
        <v/>
      </c>
      <c r="G40" s="20" t="inlineStr">
        <is>
          <t>+</t>
        </is>
      </c>
      <c r="H40" s="15">
        <f>'Colorado River'!V40</f>
        <v/>
      </c>
      <c r="I40" s="20" t="inlineStr">
        <is>
          <t>)</t>
        </is>
      </c>
      <c r="J40" s="9">
        <f>'Colorado River'!H40</f>
        <v/>
      </c>
      <c r="K40" s="9" t="n">
        <v>10.4472</v>
      </c>
      <c r="L40" s="10" t="n">
        <v>7.9126</v>
      </c>
    </row>
    <row r="41">
      <c r="A41" s="19" t="n">
        <v>2003</v>
      </c>
      <c r="B41" s="11">
        <f>D41-( F41 + H41)</f>
        <v/>
      </c>
      <c r="C41" s="20" t="inlineStr">
        <is>
          <t>=</t>
        </is>
      </c>
      <c r="D41" s="5" t="n">
        <v>10.898889</v>
      </c>
      <c r="E41" s="20" t="inlineStr">
        <is>
          <t>- (</t>
        </is>
      </c>
      <c r="F41" s="7">
        <f>'Colorado River'!G41 + 'Colorado River'!I41</f>
        <v/>
      </c>
      <c r="G41" s="20" t="inlineStr">
        <is>
          <t>+</t>
        </is>
      </c>
      <c r="H41" s="15">
        <f>'Colorado River'!V41</f>
        <v/>
      </c>
      <c r="I41" s="20" t="inlineStr">
        <is>
          <t>)</t>
        </is>
      </c>
      <c r="J41" s="9">
        <f>'Colorado River'!H41</f>
        <v/>
      </c>
      <c r="K41" s="9" t="n">
        <v>9.3817</v>
      </c>
      <c r="L41" s="10" t="n">
        <v>8.3657</v>
      </c>
    </row>
    <row r="42">
      <c r="A42" s="19" t="n">
        <v>2004</v>
      </c>
      <c r="B42" s="11">
        <f>D42-( F42 + H42)</f>
        <v/>
      </c>
      <c r="C42" s="20" t="inlineStr">
        <is>
          <t>=</t>
        </is>
      </c>
      <c r="D42" s="5" t="n">
        <v>10.627991</v>
      </c>
      <c r="E42" s="20" t="inlineStr">
        <is>
          <t>- (</t>
        </is>
      </c>
      <c r="F42" s="7">
        <f>'Colorado River'!G42 + 'Colorado River'!I42</f>
        <v/>
      </c>
      <c r="G42" s="20" t="inlineStr">
        <is>
          <t>+</t>
        </is>
      </c>
      <c r="H42" s="15">
        <f>'Colorado River'!V42</f>
        <v/>
      </c>
      <c r="I42" s="20" t="inlineStr">
        <is>
          <t>)</t>
        </is>
      </c>
      <c r="J42" s="9">
        <f>'Colorado River'!H42</f>
        <v/>
      </c>
      <c r="K42" s="9" t="n">
        <v>9.3447</v>
      </c>
      <c r="L42" s="10" t="n">
        <v>8.471399999999999</v>
      </c>
    </row>
    <row r="43">
      <c r="A43" s="19" t="n">
        <v>2005</v>
      </c>
      <c r="B43" s="11">
        <f>D43-( F43 + H43)</f>
        <v/>
      </c>
      <c r="C43" s="20" t="inlineStr">
        <is>
          <t>=</t>
        </is>
      </c>
      <c r="D43" s="5" t="n">
        <v>18.818754</v>
      </c>
      <c r="E43" s="20" t="inlineStr">
        <is>
          <t>- (</t>
        </is>
      </c>
      <c r="F43" s="7">
        <f>'Colorado River'!G43 + 'Colorado River'!I43</f>
        <v/>
      </c>
      <c r="G43" s="20" t="inlineStr">
        <is>
          <t>+</t>
        </is>
      </c>
      <c r="H43" s="15">
        <f>'Colorado River'!V43</f>
        <v/>
      </c>
      <c r="I43" s="20" t="inlineStr">
        <is>
          <t>)</t>
        </is>
      </c>
      <c r="J43" s="9">
        <f>'Colorado River'!H43</f>
        <v/>
      </c>
      <c r="K43" s="9" t="n">
        <v>8.2738</v>
      </c>
      <c r="L43" s="10" t="n">
        <v>8.251576</v>
      </c>
    </row>
    <row r="44">
      <c r="A44" s="19" t="n">
        <v>2006</v>
      </c>
      <c r="B44" s="11">
        <f>D44-( F44 + H44)</f>
        <v/>
      </c>
      <c r="C44" s="20" t="inlineStr">
        <is>
          <t>=</t>
        </is>
      </c>
      <c r="D44" s="5" t="n">
        <v>13.720968</v>
      </c>
      <c r="E44" s="20" t="inlineStr">
        <is>
          <t>- (</t>
        </is>
      </c>
      <c r="F44" s="7">
        <f>'Colorado River'!G44 + 'Colorado River'!I44</f>
        <v/>
      </c>
      <c r="G44" s="20" t="inlineStr">
        <is>
          <t>+</t>
        </is>
      </c>
      <c r="H44" s="15">
        <f>'Colorado River'!V44</f>
        <v/>
      </c>
      <c r="I44" s="20" t="inlineStr">
        <is>
          <t>)</t>
        </is>
      </c>
      <c r="J44" s="9">
        <f>'Colorado River'!H44</f>
        <v/>
      </c>
      <c r="K44" s="9" t="n">
        <v>9.2593</v>
      </c>
      <c r="L44" s="10" t="n">
        <v>8.409051</v>
      </c>
    </row>
    <row r="45">
      <c r="A45" s="19" t="n">
        <v>2007</v>
      </c>
      <c r="B45" s="11">
        <f>D45-( F45 + H45)</f>
        <v/>
      </c>
      <c r="C45" s="20" t="inlineStr">
        <is>
          <t>=</t>
        </is>
      </c>
      <c r="D45" s="5" t="n">
        <v>11.717973</v>
      </c>
      <c r="E45" s="20" t="inlineStr">
        <is>
          <t>- (</t>
        </is>
      </c>
      <c r="F45" s="7">
        <f>'Colorado River'!G45 + 'Colorado River'!I45</f>
        <v/>
      </c>
      <c r="G45" s="20" t="inlineStr">
        <is>
          <t>+</t>
        </is>
      </c>
      <c r="H45" s="15">
        <f>'Colorado River'!V45</f>
        <v/>
      </c>
      <c r="I45" s="20" t="inlineStr">
        <is>
          <t>)</t>
        </is>
      </c>
      <c r="J45" s="9">
        <f>'Colorado River'!H45</f>
        <v/>
      </c>
      <c r="K45" s="9" t="n">
        <v>9.362109999999999</v>
      </c>
      <c r="L45" s="10" t="n">
        <v>8.228299</v>
      </c>
    </row>
    <row r="46">
      <c r="A46" s="19" t="n">
        <v>2008</v>
      </c>
      <c r="B46" s="11">
        <f>D46-( F46 + H46)</f>
        <v/>
      </c>
      <c r="C46" s="20" t="inlineStr">
        <is>
          <t>=</t>
        </is>
      </c>
      <c r="D46" s="5" t="n">
        <v>16.507821</v>
      </c>
      <c r="E46" s="20" t="inlineStr">
        <is>
          <t>- (</t>
        </is>
      </c>
      <c r="F46" s="7">
        <f>'Colorado River'!G46 + 'Colorado River'!I46</f>
        <v/>
      </c>
      <c r="G46" s="20" t="inlineStr">
        <is>
          <t>+</t>
        </is>
      </c>
      <c r="H46" s="15">
        <f>'Colorado River'!V46</f>
        <v/>
      </c>
      <c r="I46" s="20" t="inlineStr">
        <is>
          <t>)</t>
        </is>
      </c>
      <c r="J46" s="9">
        <f>'Colorado River'!H46</f>
        <v/>
      </c>
      <c r="K46" s="9" t="n">
        <v>9.545339999999999</v>
      </c>
      <c r="L46" s="10" t="n">
        <v>9.123498</v>
      </c>
    </row>
    <row r="47">
      <c r="A47" s="19" t="n">
        <v>2009</v>
      </c>
      <c r="B47" s="11">
        <f>D47-( F47 + H47)</f>
        <v/>
      </c>
      <c r="C47" s="20" t="inlineStr">
        <is>
          <t>=</t>
        </is>
      </c>
      <c r="D47" s="5" t="n">
        <v>14.291779</v>
      </c>
      <c r="E47" s="20" t="inlineStr">
        <is>
          <t>- (</t>
        </is>
      </c>
      <c r="F47" s="7">
        <f>'Colorado River'!G47 + 'Colorado River'!I47</f>
        <v/>
      </c>
      <c r="G47" s="20" t="inlineStr">
        <is>
          <t>+</t>
        </is>
      </c>
      <c r="H47" s="15">
        <f>'Colorado River'!V47</f>
        <v/>
      </c>
      <c r="I47" s="20" t="inlineStr">
        <is>
          <t>)</t>
        </is>
      </c>
      <c r="J47" s="9">
        <f>'Colorado River'!H47</f>
        <v/>
      </c>
      <c r="K47" s="9" t="n">
        <v>9.480117999999999</v>
      </c>
      <c r="L47" s="10" t="n">
        <v>8.296436999999999</v>
      </c>
    </row>
    <row r="48">
      <c r="A48" s="19" t="n">
        <v>2010</v>
      </c>
      <c r="B48" s="11">
        <f>D48-( F48 + H48)</f>
        <v/>
      </c>
      <c r="C48" s="20" t="inlineStr">
        <is>
          <t>=</t>
        </is>
      </c>
      <c r="D48" s="5" t="n">
        <v>13.527462</v>
      </c>
      <c r="E48" s="20" t="inlineStr">
        <is>
          <t>- (</t>
        </is>
      </c>
      <c r="F48" s="7">
        <f>'Colorado River'!G48 + 'Colorado River'!I48</f>
        <v/>
      </c>
      <c r="G48" s="20" t="inlineStr">
        <is>
          <t>+</t>
        </is>
      </c>
      <c r="H48" s="15">
        <f>'Colorado River'!V48</f>
        <v/>
      </c>
      <c r="I48" s="20" t="inlineStr">
        <is>
          <t>)</t>
        </is>
      </c>
      <c r="J48" s="9">
        <f>'Colorado River'!H48</f>
        <v/>
      </c>
      <c r="K48" s="9" t="n">
        <v>9.450794</v>
      </c>
      <c r="L48" s="10" t="n">
        <v>8.173804000000001</v>
      </c>
    </row>
    <row r="49">
      <c r="A49" s="19" t="n">
        <v>2011</v>
      </c>
      <c r="B49" s="11">
        <f>D49-( F49 + H49)</f>
        <v/>
      </c>
      <c r="C49" s="20" t="inlineStr">
        <is>
          <t>=</t>
        </is>
      </c>
      <c r="D49" s="5" t="n">
        <v>20.846272</v>
      </c>
      <c r="E49" s="20" t="inlineStr">
        <is>
          <t>- (</t>
        </is>
      </c>
      <c r="F49" s="7">
        <f>'Colorado River'!G49 + 'Colorado River'!I49</f>
        <v/>
      </c>
      <c r="G49" s="20" t="inlineStr">
        <is>
          <t>+</t>
        </is>
      </c>
      <c r="H49" s="15">
        <f>'Colorado River'!V49</f>
        <v/>
      </c>
      <c r="I49" s="20" t="inlineStr">
        <is>
          <t>)</t>
        </is>
      </c>
      <c r="J49" s="9">
        <f>'Colorado River'!H49</f>
        <v/>
      </c>
      <c r="K49" s="9" t="n">
        <v>9.207000000000001</v>
      </c>
      <c r="L49" s="10" t="n">
        <v>13.848</v>
      </c>
    </row>
    <row r="50">
      <c r="A50" s="19" t="n">
        <v>2012</v>
      </c>
      <c r="B50" s="11">
        <f>D50-( F50 + H50)</f>
        <v/>
      </c>
      <c r="C50" s="20" t="inlineStr">
        <is>
          <t>=</t>
        </is>
      </c>
      <c r="D50" s="5" t="n">
        <v>8.336823000000001</v>
      </c>
      <c r="E50" s="20" t="inlineStr">
        <is>
          <t>- (</t>
        </is>
      </c>
      <c r="F50" s="7">
        <f>'Colorado River'!G50 + 'Colorado River'!I50</f>
        <v/>
      </c>
      <c r="G50" s="20" t="inlineStr">
        <is>
          <t>+</t>
        </is>
      </c>
      <c r="H50" s="15">
        <f>'Colorado River'!V50</f>
        <v/>
      </c>
      <c r="I50" s="20" t="inlineStr">
        <is>
          <t>)</t>
        </is>
      </c>
      <c r="J50" s="9">
        <f>'Colorado River'!H50</f>
        <v/>
      </c>
      <c r="K50" s="9" t="n">
        <v>9.387256000000001</v>
      </c>
      <c r="L50" s="10" t="n">
        <v>8.248900000000001</v>
      </c>
    </row>
    <row r="51">
      <c r="A51" s="19" t="n">
        <v>2013</v>
      </c>
      <c r="B51" s="11">
        <f>D51-( F51 + H51)</f>
        <v/>
      </c>
      <c r="C51" s="20" t="inlineStr">
        <is>
          <t>=</t>
        </is>
      </c>
      <c r="D51" s="5" t="n">
        <v>10.298778</v>
      </c>
      <c r="E51" s="20" t="inlineStr">
        <is>
          <t>- (</t>
        </is>
      </c>
      <c r="F51" s="7">
        <f>'Colorado River'!G51 + 'Colorado River'!I51</f>
        <v/>
      </c>
      <c r="G51" s="20" t="inlineStr">
        <is>
          <t>+</t>
        </is>
      </c>
      <c r="H51" s="15">
        <f>'Colorado River'!V51</f>
        <v/>
      </c>
      <c r="I51" s="20" t="inlineStr">
        <is>
          <t>)</t>
        </is>
      </c>
      <c r="J51" s="9">
        <f>'Colorado River'!H51</f>
        <v/>
      </c>
      <c r="K51" s="9" t="n">
        <v>9.375280999999999</v>
      </c>
      <c r="L51" s="10" t="n">
        <v>7.965261</v>
      </c>
    </row>
    <row r="52">
      <c r="A52" s="19" t="n">
        <v>2014</v>
      </c>
      <c r="B52" s="11">
        <f>D52-( F52 + H52)</f>
        <v/>
      </c>
      <c r="C52" s="20" t="inlineStr">
        <is>
          <t>=</t>
        </is>
      </c>
      <c r="D52" s="5" t="n">
        <v>14.56124</v>
      </c>
      <c r="E52" s="20" t="inlineStr">
        <is>
          <t>- (</t>
        </is>
      </c>
      <c r="F52" s="7">
        <f>'Colorado River'!G52 + 'Colorado River'!I52</f>
        <v/>
      </c>
      <c r="G52" s="20" t="inlineStr">
        <is>
          <t>+</t>
        </is>
      </c>
      <c r="H52" s="15">
        <f>'Colorado River'!V52</f>
        <v/>
      </c>
      <c r="I52" s="20" t="inlineStr">
        <is>
          <t>)</t>
        </is>
      </c>
      <c r="J52" s="9">
        <f>'Colorado River'!H52</f>
        <v/>
      </c>
      <c r="K52" s="9" t="n">
        <v>9.614839999999999</v>
      </c>
      <c r="L52" s="10" t="n">
        <v>7.940865</v>
      </c>
    </row>
    <row r="53">
      <c r="A53" s="19" t="n">
        <v>2015</v>
      </c>
      <c r="B53" s="11">
        <f>D53-( F53 + H53)</f>
        <v/>
      </c>
      <c r="C53" s="20" t="inlineStr">
        <is>
          <t>=</t>
        </is>
      </c>
      <c r="D53" s="5" t="n">
        <v>13.422607</v>
      </c>
      <c r="E53" s="20" t="inlineStr">
        <is>
          <t>- (</t>
        </is>
      </c>
      <c r="F53" s="7">
        <f>'Colorado River'!G53 + 'Colorado River'!I53</f>
        <v/>
      </c>
      <c r="G53" s="20" t="inlineStr">
        <is>
          <t>+</t>
        </is>
      </c>
      <c r="H53" s="15">
        <f>'Colorado River'!V53</f>
        <v/>
      </c>
      <c r="I53" s="20" t="inlineStr">
        <is>
          <t>)</t>
        </is>
      </c>
      <c r="J53" s="9">
        <f>'Colorado River'!H53</f>
        <v/>
      </c>
      <c r="K53" s="9" t="n">
        <v>9.414</v>
      </c>
      <c r="L53" s="10" t="n">
        <v>8.795661000000001</v>
      </c>
    </row>
    <row r="54">
      <c r="A54" s="19" t="n">
        <v>2016</v>
      </c>
      <c r="B54" s="11">
        <f>D54-( F54 + H54)</f>
        <v/>
      </c>
      <c r="C54" s="20" t="inlineStr">
        <is>
          <t>=</t>
        </is>
      </c>
      <c r="D54" s="5" t="n">
        <v>13.843877</v>
      </c>
      <c r="E54" s="20" t="inlineStr">
        <is>
          <t>- (</t>
        </is>
      </c>
      <c r="F54" s="7">
        <f>'Colorado River'!G54 + 'Colorado River'!I54</f>
        <v/>
      </c>
      <c r="G54" s="20" t="inlineStr">
        <is>
          <t>+</t>
        </is>
      </c>
      <c r="H54" s="15">
        <f>'Colorado River'!V54</f>
        <v/>
      </c>
      <c r="I54" s="20" t="inlineStr">
        <is>
          <t>)</t>
        </is>
      </c>
      <c r="J54" s="9">
        <f>'Colorado River'!H54</f>
        <v/>
      </c>
      <c r="K54" s="9" t="n">
        <v>9.275998</v>
      </c>
      <c r="L54" s="10" t="n">
        <v>9.214791</v>
      </c>
    </row>
    <row r="55">
      <c r="A55" s="19" t="n">
        <v>2017</v>
      </c>
      <c r="B55" s="11">
        <f>D55-( F55 + H55)</f>
        <v/>
      </c>
      <c r="C55" s="20" t="inlineStr">
        <is>
          <t>=</t>
        </is>
      </c>
      <c r="D55" s="5" t="n">
        <v>16.767842</v>
      </c>
      <c r="E55" s="20" t="inlineStr">
        <is>
          <t>- (</t>
        </is>
      </c>
      <c r="F55" s="7">
        <f>'Colorado River'!G55 + 'Colorado River'!I55</f>
        <v/>
      </c>
      <c r="G55" s="20" t="inlineStr">
        <is>
          <t>+</t>
        </is>
      </c>
      <c r="H55" s="15">
        <f>'Colorado River'!V55</f>
        <v/>
      </c>
      <c r="I55" s="20" t="inlineStr">
        <is>
          <t>)</t>
        </is>
      </c>
      <c r="J55" s="9">
        <f>'Colorado River'!H55</f>
        <v/>
      </c>
      <c r="K55" s="9" t="n">
        <v>8.730095</v>
      </c>
      <c r="L55" s="10" t="n">
        <v>8.760489</v>
      </c>
    </row>
    <row r="56">
      <c r="A56" s="19" t="n">
        <v>2018</v>
      </c>
      <c r="B56" s="11">
        <f>D56-( F56 + H56)</f>
        <v/>
      </c>
      <c r="C56" s="20" t="inlineStr">
        <is>
          <t>=</t>
        </is>
      </c>
      <c r="D56" s="5" t="n">
        <v>8.645903000000001</v>
      </c>
      <c r="E56" s="20" t="inlineStr">
        <is>
          <t>- (</t>
        </is>
      </c>
      <c r="F56" s="7">
        <f>'Colorado River'!G56 + 'Colorado River'!I56</f>
        <v/>
      </c>
      <c r="G56" s="20" t="inlineStr">
        <is>
          <t>+</t>
        </is>
      </c>
      <c r="H56" s="15">
        <f>'Colorado River'!V56</f>
        <v/>
      </c>
      <c r="I56" s="20" t="inlineStr">
        <is>
          <t>)</t>
        </is>
      </c>
      <c r="J56" s="9">
        <f>'Colorado River'!H56</f>
        <v/>
      </c>
      <c r="K56" s="9" t="n">
        <v>9.116379999999999</v>
      </c>
      <c r="L56" s="10" t="n">
        <v>9.017773999999999</v>
      </c>
    </row>
    <row r="57">
      <c r="A57" s="19" t="n">
        <v>2019</v>
      </c>
      <c r="B57" s="11">
        <f>D57-( F57 + H57)</f>
        <v/>
      </c>
      <c r="C57" s="20" t="inlineStr">
        <is>
          <t>=</t>
        </is>
      </c>
      <c r="D57" s="5" t="n">
        <v>18.386349</v>
      </c>
      <c r="E57" s="20" t="inlineStr">
        <is>
          <t>- (</t>
        </is>
      </c>
      <c r="F57" s="7">
        <f>'Colorado River'!G57 + 'Colorado River'!I57</f>
        <v/>
      </c>
      <c r="G57" s="20" t="inlineStr">
        <is>
          <t>+</t>
        </is>
      </c>
      <c r="H57" s="15">
        <f>'Colorado River'!V57</f>
        <v/>
      </c>
      <c r="I57" s="20" t="inlineStr">
        <is>
          <t>)</t>
        </is>
      </c>
      <c r="J57" s="9">
        <f>'Colorado River'!H57</f>
        <v/>
      </c>
      <c r="K57" s="9" t="n">
        <v>8.514582000000001</v>
      </c>
      <c r="L57" s="10" t="n">
        <v>8.975092</v>
      </c>
    </row>
    <row r="58">
      <c r="A58" s="19" t="n">
        <v>2020</v>
      </c>
      <c r="B58" s="11">
        <f>D58-( F58 + H58)</f>
        <v/>
      </c>
      <c r="C58" s="20" t="inlineStr">
        <is>
          <t>=</t>
        </is>
      </c>
      <c r="D58" s="5" t="n">
        <v>9.685005</v>
      </c>
      <c r="E58" s="20" t="inlineStr">
        <is>
          <t>- (</t>
        </is>
      </c>
      <c r="F58" s="7">
        <f>'Colorado River'!G58 + 'Colorado River'!I58</f>
        <v/>
      </c>
      <c r="G58" s="20" t="inlineStr">
        <is>
          <t>+</t>
        </is>
      </c>
      <c r="H58" s="15">
        <f>'Colorado River'!V58</f>
        <v/>
      </c>
      <c r="I58" s="20" t="inlineStr">
        <is>
          <t>)</t>
        </is>
      </c>
      <c r="J58" s="9">
        <f>'Colorado River'!H58</f>
        <v/>
      </c>
      <c r="K58" s="9" t="n">
        <v>8.7828</v>
      </c>
      <c r="L58" s="10" t="n">
        <v>8.227933999999999</v>
      </c>
    </row>
    <row r="59">
      <c r="A59" s="19" t="n">
        <v>2021</v>
      </c>
      <c r="B59" s="11">
        <f>D59-( F59 + H59)</f>
        <v/>
      </c>
      <c r="C59" s="20" t="inlineStr">
        <is>
          <t>=</t>
        </is>
      </c>
      <c r="D59" s="5" t="n">
        <v>7.818</v>
      </c>
      <c r="E59" s="20" t="inlineStr">
        <is>
          <t>- (</t>
        </is>
      </c>
      <c r="F59" s="7">
        <f>'Colorado River'!G59 + 'Colorado River'!I59</f>
        <v/>
      </c>
      <c r="G59" s="20" t="inlineStr">
        <is>
          <t>+</t>
        </is>
      </c>
      <c r="H59" s="15">
        <f>'Colorado River'!V59</f>
        <v/>
      </c>
      <c r="I59" s="20" t="inlineStr">
        <is>
          <t>)</t>
        </is>
      </c>
      <c r="J59" s="9">
        <f>'Colorado River'!H59</f>
        <v/>
      </c>
      <c r="K59" s="9" t="n">
        <v>9.144952</v>
      </c>
      <c r="L59" s="10" t="n">
        <v>7.811461</v>
      </c>
    </row>
    <row r="60">
      <c r="A60" s="19" t="n">
        <v>2022</v>
      </c>
      <c r="B60" s="11">
        <f>D60-( F60 + H60)</f>
        <v/>
      </c>
      <c r="C60" s="20" t="inlineStr">
        <is>
          <t>=</t>
        </is>
      </c>
      <c r="D60" s="5" t="n">
        <v>10.11</v>
      </c>
      <c r="E60" s="20" t="inlineStr">
        <is>
          <t>- (</t>
        </is>
      </c>
      <c r="F60" s="7">
        <f>'Colorado River'!G60 + 'Colorado River'!I60</f>
        <v/>
      </c>
      <c r="G60" s="20" t="inlineStr">
        <is>
          <t>+</t>
        </is>
      </c>
      <c r="H60" s="15">
        <f>'Colorado River'!V60</f>
        <v/>
      </c>
      <c r="I60" s="20" t="inlineStr">
        <is>
          <t>)</t>
        </is>
      </c>
      <c r="J60" s="9">
        <f>'Colorado River'!H60</f>
        <v/>
      </c>
      <c r="K60" s="9" t="n">
        <v>8.74239</v>
      </c>
      <c r="L60" s="10" t="inlineStr"/>
    </row>
    <row r="61">
      <c r="A61" s="19" t="n">
        <v>2023</v>
      </c>
      <c r="B61" s="11">
        <f>D61-( F61 + H61)</f>
        <v/>
      </c>
      <c r="C61" s="20" t="inlineStr">
        <is>
          <t>=</t>
        </is>
      </c>
      <c r="D61" s="5" t="n">
        <v>17.389</v>
      </c>
      <c r="E61" s="20" t="inlineStr">
        <is>
          <t>- (</t>
        </is>
      </c>
      <c r="F61" s="7">
        <f>'Colorado River'!G61 + 'Colorado River'!I61</f>
        <v/>
      </c>
      <c r="G61" s="20" t="inlineStr">
        <is>
          <t>+</t>
        </is>
      </c>
      <c r="H61" s="15">
        <f>'Colorado River'!V61</f>
        <v/>
      </c>
      <c r="I61" s="20" t="inlineStr">
        <is>
          <t>)</t>
        </is>
      </c>
      <c r="J61" s="9">
        <f>'Colorado River'!H61</f>
        <v/>
      </c>
      <c r="K61" s="9" t="n">
        <v>7.444923</v>
      </c>
      <c r="L61" s="10" t="inlineStr"/>
    </row>
    <row r="62">
      <c r="A62" s="19" t="n">
        <v>2024</v>
      </c>
      <c r="B62" s="11">
        <f>D62-( F62 + H62)</f>
        <v/>
      </c>
      <c r="C62" s="20" t="inlineStr">
        <is>
          <t>=</t>
        </is>
      </c>
      <c r="D62" s="5" t="n">
        <v>12.132</v>
      </c>
      <c r="E62" s="20" t="inlineStr">
        <is>
          <t>- (</t>
        </is>
      </c>
      <c r="F62" s="7">
        <f>'Colorado River'!G62 + 'Colorado River'!I62</f>
        <v/>
      </c>
      <c r="G62" s="20" t="inlineStr">
        <is>
          <t>+</t>
        </is>
      </c>
      <c r="H62" s="15">
        <f>'Colorado River'!V62</f>
        <v/>
      </c>
      <c r="I62" s="20" t="inlineStr">
        <is>
          <t>)</t>
        </is>
      </c>
      <c r="J62" s="9">
        <f>'Colorado River'!H62</f>
        <v/>
      </c>
      <c r="K62" s="9" t="n">
        <v>7.854363</v>
      </c>
      <c r="L62" s="10" t="inlineStr"/>
    </row>
    <row r="63">
      <c r="A63" s="19" t="n">
        <v>2025</v>
      </c>
      <c r="B63" s="11">
        <f>D63-( F63 + H63)</f>
        <v/>
      </c>
      <c r="C63" s="20" t="inlineStr">
        <is>
          <t>=</t>
        </is>
      </c>
      <c r="D63" s="5" t="inlineStr"/>
      <c r="E63" s="20" t="inlineStr">
        <is>
          <t>- (</t>
        </is>
      </c>
      <c r="F63" s="7">
        <f>'Colorado River'!G63 + 'Colorado River'!I63</f>
        <v/>
      </c>
      <c r="G63" s="20" t="inlineStr">
        <is>
          <t>+</t>
        </is>
      </c>
      <c r="H63" s="15">
        <f>'Colorado River'!V63</f>
        <v/>
      </c>
      <c r="I63" s="20" t="inlineStr">
        <is>
          <t>)</t>
        </is>
      </c>
      <c r="J63" s="9">
        <f>'Colorado River'!H63</f>
        <v/>
      </c>
      <c r="K63" s="9" t="inlineStr"/>
      <c r="L63" s="10" t="inlineStr"/>
    </row>
    <row r="64">
      <c r="A64" s="19" t="n">
        <v>2026</v>
      </c>
      <c r="B64" s="11">
        <f>D64-( F64 + H64)</f>
        <v/>
      </c>
      <c r="C64" s="20" t="inlineStr">
        <is>
          <t>=</t>
        </is>
      </c>
      <c r="D64" s="5" t="inlineStr"/>
      <c r="E64" s="20" t="inlineStr">
        <is>
          <t>- (</t>
        </is>
      </c>
      <c r="F64" s="7">
        <f>'Colorado River'!G64 + 'Colorado River'!I64</f>
        <v/>
      </c>
      <c r="G64" s="20" t="inlineStr">
        <is>
          <t>+</t>
        </is>
      </c>
      <c r="H64" s="15">
        <f>'Colorado River'!V64</f>
        <v/>
      </c>
      <c r="I64" s="20" t="inlineStr">
        <is>
          <t>)</t>
        </is>
      </c>
      <c r="J64" s="9">
        <f>'Colorado River'!H64</f>
        <v/>
      </c>
      <c r="K64" s="9" t="inlineStr"/>
      <c r="L64" s="10" t="inlineStr"/>
    </row>
    <row r="65">
      <c r="B65" s="21" t="n"/>
      <c r="C65" s="22" t="n"/>
      <c r="D65" s="23" t="n"/>
      <c r="E65" s="22" t="n"/>
      <c r="F65" s="24" t="n"/>
      <c r="G65" s="22" t="n"/>
      <c r="H65" s="25" t="n"/>
      <c r="I65" s="22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64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5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5" customWidth="1" min="9" max="9"/>
    <col width="5" customWidth="1" min="10" max="10"/>
    <col width="5" customWidth="1" min="11" max="11"/>
    <col width="5" customWidth="1" min="12" max="12"/>
    <col width="5" customWidth="1" min="13" max="13"/>
  </cols>
  <sheetData>
    <row r="1" ht="25" customHeight="1">
      <c r="A1" s="1" t="inlineStr">
        <is>
          <t>Year</t>
        </is>
      </c>
      <c r="B1" s="2" t="inlineStr">
        <is>
          <t>Salton Elevation</t>
        </is>
      </c>
      <c r="C1" s="2" t="inlineStr">
        <is>
          <t>Salton Inflow</t>
        </is>
      </c>
      <c r="D1" s="2" t="inlineStr">
        <is>
          <t>Alamo River</t>
        </is>
      </c>
      <c r="E1" s="2" t="inlineStr">
        <is>
          <t>New River</t>
        </is>
      </c>
      <c r="F1" s="2" t="inlineStr">
        <is>
          <t>Whitewater</t>
        </is>
      </c>
      <c r="G1" s="2" t="inlineStr">
        <is>
          <t>Imperial Total CU</t>
        </is>
      </c>
      <c r="H1" s="2" t="inlineStr">
        <is>
          <t>Imperial Diversion</t>
        </is>
      </c>
      <c r="I1" s="2" t="inlineStr">
        <is>
          <t>Imperial CU</t>
        </is>
      </c>
      <c r="J1" s="2" t="inlineStr">
        <is>
          <t>Imperial Return</t>
        </is>
      </c>
      <c r="K1" s="2" t="inlineStr">
        <is>
          <t>Coachella Diversion</t>
        </is>
      </c>
      <c r="L1" s="2" t="inlineStr">
        <is>
          <t>Coachella CU</t>
        </is>
      </c>
      <c r="M1" s="3" t="inlineStr">
        <is>
          <t>Coachella Return</t>
        </is>
      </c>
    </row>
    <row r="2">
      <c r="A2" s="19" t="n">
        <v>1964</v>
      </c>
      <c r="B2" s="17" t="inlineStr"/>
      <c r="C2" s="12">
        <f>SUM(D2:F2)</f>
        <v/>
      </c>
      <c r="D2" s="12" t="n">
        <v>0.6071527004241943</v>
      </c>
      <c r="E2" s="12" t="n">
        <v>0.3955433666706085</v>
      </c>
      <c r="F2" s="12" t="n">
        <v>0.07665473967790604</v>
      </c>
      <c r="G2" s="7">
        <f>I2 + L2</f>
        <v/>
      </c>
      <c r="H2" s="10" t="n">
        <v>2.891155</v>
      </c>
      <c r="I2" s="7" t="n">
        <v>2.891155</v>
      </c>
      <c r="J2" s="10">
        <f>H2 - I2</f>
        <v/>
      </c>
      <c r="K2" s="10" t="n">
        <v>0.526417</v>
      </c>
      <c r="L2" s="7" t="n">
        <v>0.526417</v>
      </c>
      <c r="M2" s="10">
        <f>K2 - L2</f>
        <v/>
      </c>
    </row>
    <row r="3">
      <c r="A3" s="19" t="n">
        <v>1965</v>
      </c>
      <c r="B3" s="17" t="inlineStr"/>
      <c r="C3" s="12">
        <f>SUM(D3:F3)</f>
        <v/>
      </c>
      <c r="D3" s="12" t="n">
        <v>0.5359365344047546</v>
      </c>
      <c r="E3" s="12" t="n">
        <v>0.3504573702812195</v>
      </c>
      <c r="F3" s="12" t="n">
        <v>0.08281536400318146</v>
      </c>
      <c r="G3" s="7">
        <f>I3 + L3</f>
        <v/>
      </c>
      <c r="H3" s="10" t="n">
        <v>2.741309</v>
      </c>
      <c r="I3" s="7" t="n">
        <v>2.741309</v>
      </c>
      <c r="J3" s="10">
        <f>H3 - I3</f>
        <v/>
      </c>
      <c r="K3" s="10" t="n">
        <v>0.524686</v>
      </c>
      <c r="L3" s="7" t="n">
        <v>0.524686</v>
      </c>
      <c r="M3" s="10">
        <f>K3 - L3</f>
        <v/>
      </c>
    </row>
    <row r="4">
      <c r="A4" s="19" t="n">
        <v>1966</v>
      </c>
      <c r="B4" s="17" t="inlineStr"/>
      <c r="C4" s="12">
        <f>SUM(D4:F4)</f>
        <v/>
      </c>
      <c r="D4" s="12" t="n">
        <v>0.5833848714828491</v>
      </c>
      <c r="E4" s="12" t="n">
        <v>0.3765160739421844</v>
      </c>
      <c r="F4" s="12" t="n">
        <v>0.08355718106031418</v>
      </c>
      <c r="G4" s="7">
        <f>I4 + L4</f>
        <v/>
      </c>
      <c r="H4" s="10" t="n">
        <v>2.944495</v>
      </c>
      <c r="I4" s="7" t="n">
        <v>2.944495</v>
      </c>
      <c r="J4" s="10">
        <f>H4 - I4</f>
        <v/>
      </c>
      <c r="K4" s="10" t="n">
        <v>0.489429</v>
      </c>
      <c r="L4" s="7" t="n">
        <v>0.489429</v>
      </c>
      <c r="M4" s="10">
        <f>K4 - L4</f>
        <v/>
      </c>
    </row>
    <row r="5">
      <c r="A5" s="19" t="n">
        <v>1967</v>
      </c>
      <c r="B5" s="17" t="inlineStr"/>
      <c r="C5" s="12">
        <f>SUM(D5:F5)</f>
        <v/>
      </c>
      <c r="D5" s="12" t="n">
        <v>0.6297462582588196</v>
      </c>
      <c r="E5" s="12" t="n">
        <v>0.3864234387874603</v>
      </c>
      <c r="F5" s="12" t="n">
        <v>0.0794355496764183</v>
      </c>
      <c r="G5" s="7">
        <f>I5 + L5</f>
        <v/>
      </c>
      <c r="H5" s="10" t="n">
        <v>2.819724</v>
      </c>
      <c r="I5" s="7" t="n">
        <v>2.819724</v>
      </c>
      <c r="J5" s="10">
        <f>H5 - I5</f>
        <v/>
      </c>
      <c r="K5" s="10" t="n">
        <v>0.464053</v>
      </c>
      <c r="L5" s="7" t="n">
        <v>0.464053</v>
      </c>
      <c r="M5" s="10">
        <f>K5 - L5</f>
        <v/>
      </c>
    </row>
    <row r="6">
      <c r="A6" s="19" t="n">
        <v>1968</v>
      </c>
      <c r="B6" s="17" t="inlineStr"/>
      <c r="C6" s="12">
        <f>SUM(D6:F6)</f>
        <v/>
      </c>
      <c r="D6" s="12" t="n">
        <v>0.6014641523361206</v>
      </c>
      <c r="E6" s="12" t="n">
        <v>0.3855884075164795</v>
      </c>
      <c r="F6" s="12" t="n">
        <v>0.08012975752353668</v>
      </c>
      <c r="G6" s="7">
        <f>I6 + L6</f>
        <v/>
      </c>
      <c r="H6" s="10" t="n">
        <v>2.895541</v>
      </c>
      <c r="I6" s="7" t="n">
        <v>2.895541</v>
      </c>
      <c r="J6" s="10">
        <f>H6 - I6</f>
        <v/>
      </c>
      <c r="K6" s="10" t="n">
        <v>0.478583</v>
      </c>
      <c r="L6" s="7" t="n">
        <v>0.478583</v>
      </c>
      <c r="M6" s="10">
        <f>K6 - L6</f>
        <v/>
      </c>
    </row>
    <row r="7">
      <c r="A7" s="19" t="n">
        <v>1969</v>
      </c>
      <c r="B7" s="17" t="inlineStr"/>
      <c r="C7" s="12">
        <f>SUM(D7:F7)</f>
        <v/>
      </c>
      <c r="D7" s="12" t="n">
        <v>0.5998416543006897</v>
      </c>
      <c r="E7" s="12" t="n">
        <v>0.3764307498931885</v>
      </c>
      <c r="F7" s="12" t="n">
        <v>0.08821234852075577</v>
      </c>
      <c r="G7" s="7">
        <f>I7 + L7</f>
        <v/>
      </c>
      <c r="H7" s="10" t="n">
        <v>2.766924</v>
      </c>
      <c r="I7" s="7" t="n">
        <v>2.766924</v>
      </c>
      <c r="J7" s="10">
        <f>H7 - I7</f>
        <v/>
      </c>
      <c r="K7" s="10" t="n">
        <v>0.495082</v>
      </c>
      <c r="L7" s="7" t="n">
        <v>0.495082</v>
      </c>
      <c r="M7" s="10">
        <f>K7 - L7</f>
        <v/>
      </c>
    </row>
    <row r="8">
      <c r="A8" s="19" t="n">
        <v>1970</v>
      </c>
      <c r="B8" s="17" t="inlineStr"/>
      <c r="C8" s="12">
        <f>SUM(D8:F8)</f>
        <v/>
      </c>
      <c r="D8" s="12" t="n">
        <v>0.6057880520820618</v>
      </c>
      <c r="E8" s="12" t="n">
        <v>0.3892439007759094</v>
      </c>
      <c r="F8" s="12" t="n">
        <v>0.07733704894781113</v>
      </c>
      <c r="G8" s="7">
        <f>I8 + L8</f>
        <v/>
      </c>
      <c r="H8" s="10" t="n">
        <v>2.848565</v>
      </c>
      <c r="I8" s="7" t="n">
        <v>2.848565</v>
      </c>
      <c r="J8" s="10">
        <f>H8 - I8</f>
        <v/>
      </c>
      <c r="K8" s="10" t="n">
        <v>0.449263</v>
      </c>
      <c r="L8" s="7" t="n">
        <v>0.449263</v>
      </c>
      <c r="M8" s="10">
        <f>K8 - L8</f>
        <v/>
      </c>
    </row>
    <row r="9">
      <c r="A9" s="19" t="n">
        <v>1971</v>
      </c>
      <c r="B9" s="17" t="inlineStr"/>
      <c r="C9" s="12">
        <f>SUM(D9:F9)</f>
        <v/>
      </c>
      <c r="D9" s="12" t="n">
        <v>0.6667318344116211</v>
      </c>
      <c r="E9" s="12" t="n">
        <v>0.4157330095767975</v>
      </c>
      <c r="F9" s="12" t="n">
        <v>0.07637110352516174</v>
      </c>
      <c r="G9" s="7">
        <f>I9 + L9</f>
        <v/>
      </c>
      <c r="H9" s="10" t="n">
        <v>2.932538</v>
      </c>
      <c r="I9" s="7" t="n">
        <v>2.932538</v>
      </c>
      <c r="J9" s="10">
        <f>H9 - I9</f>
        <v/>
      </c>
      <c r="K9" s="10" t="n">
        <v>0.464445</v>
      </c>
      <c r="L9" s="7" t="n">
        <v>0.464445</v>
      </c>
      <c r="M9" s="10">
        <f>K9 - L9</f>
        <v/>
      </c>
    </row>
    <row r="10">
      <c r="A10" s="19" t="n">
        <v>1972</v>
      </c>
      <c r="B10" s="17" t="inlineStr"/>
      <c r="C10" s="12">
        <f>SUM(D10:F10)</f>
        <v/>
      </c>
      <c r="D10" s="12" t="n">
        <v>0.6519411206245422</v>
      </c>
      <c r="E10" s="12" t="n">
        <v>0.414068877696991</v>
      </c>
      <c r="F10" s="12" t="n">
        <v>0.08904937654733658</v>
      </c>
      <c r="G10" s="7">
        <f>I10 + L10</f>
        <v/>
      </c>
      <c r="H10" s="10" t="n">
        <v>2.96591</v>
      </c>
      <c r="I10" s="7" t="n">
        <v>2.96591</v>
      </c>
      <c r="J10" s="10">
        <f>H10 - I10</f>
        <v/>
      </c>
      <c r="K10" s="10" t="n">
        <v>0.511476</v>
      </c>
      <c r="L10" s="7" t="n">
        <v>0.511476</v>
      </c>
      <c r="M10" s="10">
        <f>K10 - L10</f>
        <v/>
      </c>
    </row>
    <row r="11">
      <c r="A11" s="19" t="n">
        <v>1973</v>
      </c>
      <c r="B11" s="17" t="inlineStr"/>
      <c r="C11" s="12">
        <f>SUM(D11:F11)</f>
        <v/>
      </c>
      <c r="D11" s="12" t="n">
        <v>0.6327630877494812</v>
      </c>
      <c r="E11" s="12" t="n">
        <v>0.4292542636394501</v>
      </c>
      <c r="F11" s="12" t="n">
        <v>0.09633660316467285</v>
      </c>
      <c r="G11" s="7">
        <f>I11 + L11</f>
        <v/>
      </c>
      <c r="H11" s="10" t="n">
        <v>3.047899</v>
      </c>
      <c r="I11" s="7" t="n">
        <v>3.047899</v>
      </c>
      <c r="J11" s="10">
        <f>H11 - I11</f>
        <v/>
      </c>
      <c r="K11" s="10" t="n">
        <v>0.522356</v>
      </c>
      <c r="L11" s="7" t="n">
        <v>0.522356</v>
      </c>
      <c r="M11" s="10">
        <f>K11 - L11</f>
        <v/>
      </c>
    </row>
    <row r="12">
      <c r="A12" s="19" t="n">
        <v>1974</v>
      </c>
      <c r="B12" s="17" t="inlineStr"/>
      <c r="C12" s="12">
        <f>SUM(D12:F12)</f>
        <v/>
      </c>
      <c r="D12" s="12" t="n">
        <v>0.6872764825820923</v>
      </c>
      <c r="E12" s="12" t="n">
        <v>0.4375272393226624</v>
      </c>
      <c r="F12" s="12" t="n">
        <v>0.09356570988893509</v>
      </c>
      <c r="G12" s="7">
        <f>I12 + L12</f>
        <v/>
      </c>
      <c r="H12" s="10" t="n">
        <v>3.171977</v>
      </c>
      <c r="I12" s="7" t="n">
        <v>3.171977</v>
      </c>
      <c r="J12" s="10">
        <f>H12 - I12</f>
        <v/>
      </c>
      <c r="K12" s="10" t="n">
        <v>0.558864</v>
      </c>
      <c r="L12" s="7" t="n">
        <v>0.558864</v>
      </c>
      <c r="M12" s="10">
        <f>K12 - L12</f>
        <v/>
      </c>
    </row>
    <row r="13">
      <c r="A13" s="19" t="n">
        <v>1975</v>
      </c>
      <c r="B13" s="17" t="inlineStr"/>
      <c r="C13" s="12">
        <f>SUM(D13:F13)</f>
        <v/>
      </c>
      <c r="D13" s="12" t="n">
        <v>0.6699351072311401</v>
      </c>
      <c r="E13" s="12" t="n">
        <v>0.4329990446567535</v>
      </c>
      <c r="F13" s="12" t="n">
        <v>0.09249662607908249</v>
      </c>
      <c r="G13" s="7">
        <f>I13 + L13</f>
        <v/>
      </c>
      <c r="H13" s="10" t="n">
        <v>3.070974</v>
      </c>
      <c r="I13" s="7" t="n">
        <v>3.070974</v>
      </c>
      <c r="J13" s="10">
        <f>H13 - I13</f>
        <v/>
      </c>
      <c r="K13" s="10" t="n">
        <v>0.570987</v>
      </c>
      <c r="L13" s="7" t="n">
        <v>0.570987</v>
      </c>
      <c r="M13" s="10">
        <f>K13 - L13</f>
        <v/>
      </c>
    </row>
    <row r="14">
      <c r="A14" s="19" t="n">
        <v>1976</v>
      </c>
      <c r="B14" s="17" t="inlineStr"/>
      <c r="C14" s="12">
        <f>SUM(D14:F14)</f>
        <v/>
      </c>
      <c r="D14" s="12" t="n">
        <v>0.6680687069892883</v>
      </c>
      <c r="E14" s="12" t="n">
        <v>0.4434220790863037</v>
      </c>
      <c r="F14" s="12" t="n">
        <v>0.113568902015686</v>
      </c>
      <c r="G14" s="7">
        <f>I14 + L14</f>
        <v/>
      </c>
      <c r="H14" s="10" t="n">
        <v>2.876984</v>
      </c>
      <c r="I14" s="7" t="n">
        <v>2.876984</v>
      </c>
      <c r="J14" s="10">
        <f>H14 - I14</f>
        <v/>
      </c>
      <c r="K14" s="10" t="n">
        <v>0.524801</v>
      </c>
      <c r="L14" s="7" t="n">
        <v>0.524801</v>
      </c>
      <c r="M14" s="10">
        <f>K14 - L14</f>
        <v/>
      </c>
    </row>
    <row r="15">
      <c r="A15" s="19" t="n">
        <v>1977</v>
      </c>
      <c r="B15" s="17" t="inlineStr"/>
      <c r="C15" s="12">
        <f>SUM(D15:F15)</f>
        <v/>
      </c>
      <c r="D15" s="12" t="n">
        <v>0.6211836338043213</v>
      </c>
      <c r="E15" s="12" t="n">
        <v>0.4227504730224609</v>
      </c>
      <c r="F15" s="12" t="n">
        <v>0.09830617904663086</v>
      </c>
      <c r="G15" s="7">
        <f>I15 + L15</f>
        <v/>
      </c>
      <c r="H15" s="10" t="n">
        <v>2.772062</v>
      </c>
      <c r="I15" s="7" t="n">
        <v>2.772062</v>
      </c>
      <c r="J15" s="10">
        <f>H15 - I15</f>
        <v/>
      </c>
      <c r="K15" s="10" t="n">
        <v>0.5086349999999999</v>
      </c>
      <c r="L15" s="7" t="n">
        <v>0.5086349999999999</v>
      </c>
      <c r="M15" s="10">
        <f>K15 - L15</f>
        <v/>
      </c>
    </row>
    <row r="16">
      <c r="A16" s="19" t="n">
        <v>1978</v>
      </c>
      <c r="B16" s="17" t="inlineStr"/>
      <c r="C16" s="12">
        <f>SUM(D16:F16)</f>
        <v/>
      </c>
      <c r="D16" s="12" t="n">
        <v>0.5908823609352112</v>
      </c>
      <c r="E16" s="12" t="n">
        <v>0.3807110488414764</v>
      </c>
      <c r="F16" s="12" t="n">
        <v>0.09008275717496872</v>
      </c>
      <c r="G16" s="7">
        <f>I16 + L16</f>
        <v/>
      </c>
      <c r="H16" s="10" t="n">
        <v>2.757199</v>
      </c>
      <c r="I16" s="7" t="n">
        <v>2.757199</v>
      </c>
      <c r="J16" s="10">
        <f>H16 - I16</f>
        <v/>
      </c>
      <c r="K16" s="10" t="n">
        <v>0.509491</v>
      </c>
      <c r="L16" s="7" t="n">
        <v>0.509491</v>
      </c>
      <c r="M16" s="10">
        <f>K16 - L16</f>
        <v/>
      </c>
    </row>
    <row r="17">
      <c r="A17" s="19" t="n">
        <v>1979</v>
      </c>
      <c r="B17" s="17" t="inlineStr"/>
      <c r="C17" s="12">
        <f>SUM(D17:F17)</f>
        <v/>
      </c>
      <c r="D17" s="12" t="n">
        <v>0.6289330124855042</v>
      </c>
      <c r="E17" s="12" t="n">
        <v>0.4505903124809265</v>
      </c>
      <c r="F17" s="12" t="n">
        <v>0.09524966776371002</v>
      </c>
      <c r="G17" s="7">
        <f>I17 + L17</f>
        <v/>
      </c>
      <c r="H17" s="10" t="n">
        <v>2.884235</v>
      </c>
      <c r="I17" s="7" t="n">
        <v>2.884235</v>
      </c>
      <c r="J17" s="10">
        <f>H17 - I17</f>
        <v/>
      </c>
      <c r="K17" s="10" t="n">
        <v>0.530733</v>
      </c>
      <c r="L17" s="7" t="n">
        <v>0.530733</v>
      </c>
      <c r="M17" s="10">
        <f>K17 - L17</f>
        <v/>
      </c>
    </row>
    <row r="18">
      <c r="A18" s="19" t="n">
        <v>1980</v>
      </c>
      <c r="B18" s="17" t="inlineStr"/>
      <c r="C18" s="12">
        <f>SUM(D18:F18)</f>
        <v/>
      </c>
      <c r="D18" s="12" t="n">
        <v>0.6426783800125122</v>
      </c>
      <c r="E18" s="12" t="n">
        <v>0.451562225818634</v>
      </c>
      <c r="F18" s="12" t="n">
        <v>0.1038340777158737</v>
      </c>
      <c r="G18" s="7">
        <f>I18 + L18</f>
        <v/>
      </c>
      <c r="H18" s="10" t="n">
        <v>2.845779</v>
      </c>
      <c r="I18" s="7" t="n">
        <v>2.845779</v>
      </c>
      <c r="J18" s="10">
        <f>H18 - I18</f>
        <v/>
      </c>
      <c r="K18" s="10" t="n">
        <v>0.531791</v>
      </c>
      <c r="L18" s="7" t="n">
        <v>0.531791</v>
      </c>
      <c r="M18" s="10">
        <f>K18 - L18</f>
        <v/>
      </c>
    </row>
    <row r="19">
      <c r="A19" s="19" t="n">
        <v>1981</v>
      </c>
      <c r="B19" s="17" t="inlineStr"/>
      <c r="C19" s="12">
        <f>SUM(D19:F19)</f>
        <v/>
      </c>
      <c r="D19" s="12" t="n">
        <v>0.6159711480140686</v>
      </c>
      <c r="E19" s="12" t="n">
        <v>0.4485275447368622</v>
      </c>
      <c r="F19" s="12" t="n">
        <v>0.09167349338531494</v>
      </c>
      <c r="G19" s="7">
        <f>I19 + L19</f>
        <v/>
      </c>
      <c r="H19" s="10" t="n">
        <v>2.872289</v>
      </c>
      <c r="I19" s="7" t="n">
        <v>2.872289</v>
      </c>
      <c r="J19" s="10">
        <f>H19 - I19</f>
        <v/>
      </c>
      <c r="K19" s="10" t="n">
        <v>0.45226</v>
      </c>
      <c r="L19" s="7" t="n">
        <v>0.45226</v>
      </c>
      <c r="M19" s="10">
        <f>K19 - L19</f>
        <v/>
      </c>
    </row>
    <row r="20">
      <c r="A20" s="19" t="n">
        <v>1982</v>
      </c>
      <c r="B20" s="17" t="inlineStr"/>
      <c r="C20" s="12">
        <f>SUM(D20:F20)</f>
        <v/>
      </c>
      <c r="D20" s="12" t="n">
        <v>0.5411967039108276</v>
      </c>
      <c r="E20" s="12" t="n">
        <v>0.4005575478076935</v>
      </c>
      <c r="F20" s="12" t="n">
        <v>0.08855351060628891</v>
      </c>
      <c r="G20" s="7">
        <f>I20 + L20</f>
        <v/>
      </c>
      <c r="H20" s="10" t="n">
        <v>2.595578</v>
      </c>
      <c r="I20" s="7" t="n">
        <v>2.595578</v>
      </c>
      <c r="J20" s="10">
        <f>H20 - I20</f>
        <v/>
      </c>
      <c r="K20" s="10" t="n">
        <v>0.424868</v>
      </c>
      <c r="L20" s="7" t="n">
        <v>0.424868</v>
      </c>
      <c r="M20" s="10">
        <f>K20 - L20</f>
        <v/>
      </c>
    </row>
    <row r="21">
      <c r="A21" s="19" t="n">
        <v>1983</v>
      </c>
      <c r="B21" s="17" t="inlineStr"/>
      <c r="C21" s="12">
        <f>SUM(D21:F21)</f>
        <v/>
      </c>
      <c r="D21" s="12" t="n">
        <v>0.607856810092926</v>
      </c>
      <c r="E21" s="12" t="n">
        <v>0.4612930715084076</v>
      </c>
      <c r="F21" s="12" t="n">
        <v>0.09634453803300858</v>
      </c>
      <c r="G21" s="7">
        <f>I21 + L21</f>
        <v/>
      </c>
      <c r="H21" s="10" t="n">
        <v>2.555617</v>
      </c>
      <c r="I21" s="7" t="n">
        <v>2.555617</v>
      </c>
      <c r="J21" s="10">
        <f>H21 - I21</f>
        <v/>
      </c>
      <c r="K21" s="10" t="n">
        <v>0.362266</v>
      </c>
      <c r="L21" s="7" t="n">
        <v>0.362266</v>
      </c>
      <c r="M21" s="10">
        <f>K21 - L21</f>
        <v/>
      </c>
    </row>
    <row r="22">
      <c r="A22" s="19" t="n">
        <v>1984</v>
      </c>
      <c r="B22" s="17" t="inlineStr"/>
      <c r="C22" s="12">
        <f>SUM(D22:F22)</f>
        <v/>
      </c>
      <c r="D22" s="12" t="n">
        <v>0.6001610159873962</v>
      </c>
      <c r="E22" s="12" t="n">
        <v>0.5118990540504456</v>
      </c>
      <c r="F22" s="12" t="n">
        <v>0.07991951704025269</v>
      </c>
      <c r="G22" s="7">
        <f>I22 + L22</f>
        <v/>
      </c>
      <c r="H22" s="10" t="n">
        <v>2.6827</v>
      </c>
      <c r="I22" s="7" t="n">
        <v>2.666535</v>
      </c>
      <c r="J22" s="10">
        <f>H22 - I22</f>
        <v/>
      </c>
      <c r="K22" s="10" t="n">
        <v>0.357975</v>
      </c>
      <c r="L22" s="7" t="n">
        <v>0.355789</v>
      </c>
      <c r="M22" s="10">
        <f>K22 - L22</f>
        <v/>
      </c>
    </row>
    <row r="23">
      <c r="A23" s="19" t="n">
        <v>1985</v>
      </c>
      <c r="B23" s="17" t="inlineStr"/>
      <c r="C23" s="12">
        <f>SUM(D23:F23)</f>
        <v/>
      </c>
      <c r="D23" s="12" t="n">
        <v>0.525642454624176</v>
      </c>
      <c r="E23" s="12" t="n">
        <v>0.4908188581466675</v>
      </c>
      <c r="F23" s="12" t="n">
        <v>0.06319697201251984</v>
      </c>
      <c r="G23" s="7">
        <f>I23 + L23</f>
        <v/>
      </c>
      <c r="H23" s="10" t="n">
        <v>2.717913</v>
      </c>
      <c r="I23" s="7" t="n">
        <v>2.685837</v>
      </c>
      <c r="J23" s="10">
        <f>H23 - I23</f>
        <v/>
      </c>
      <c r="K23" s="10" t="n">
        <v>0.34104</v>
      </c>
      <c r="L23" s="7" t="n">
        <v>0.337002</v>
      </c>
      <c r="M23" s="10">
        <f>K23 - L23</f>
        <v/>
      </c>
    </row>
    <row r="24">
      <c r="A24" s="19" t="n">
        <v>1986</v>
      </c>
      <c r="B24" s="17" t="inlineStr"/>
      <c r="C24" s="12">
        <f>SUM(D24:F24)</f>
        <v/>
      </c>
      <c r="D24" s="12" t="n">
        <v>0.4923123717308044</v>
      </c>
      <c r="E24" s="12" t="n">
        <v>0.5061846971511841</v>
      </c>
      <c r="F24" s="12" t="n">
        <v>0.07288815081119537</v>
      </c>
      <c r="G24" s="7">
        <f>I24 + L24</f>
        <v/>
      </c>
      <c r="H24" s="10" t="n">
        <v>2.717913</v>
      </c>
      <c r="I24" s="7" t="n">
        <v>2.686875</v>
      </c>
      <c r="J24" s="10">
        <f>H24 - I24</f>
        <v/>
      </c>
      <c r="K24" s="10" t="n">
        <v>0.34104</v>
      </c>
      <c r="L24" s="7" t="n">
        <v>0.337144</v>
      </c>
      <c r="M24" s="10">
        <f>K24 - L24</f>
        <v/>
      </c>
    </row>
    <row r="25">
      <c r="A25" s="19" t="n">
        <v>1987</v>
      </c>
      <c r="B25" s="17" t="n">
        <v>-228.1000061035156</v>
      </c>
      <c r="C25" s="12">
        <f>SUM(D25:F25)</f>
        <v/>
      </c>
      <c r="D25" s="12" t="n">
        <v>0.511228621006012</v>
      </c>
      <c r="E25" s="12" t="n">
        <v>0.49872687458992</v>
      </c>
      <c r="F25" s="12" t="n">
        <v>0.05894244834780693</v>
      </c>
      <c r="G25" s="7">
        <f>I25 + L25</f>
        <v/>
      </c>
      <c r="H25" s="10" t="n">
        <v>2.815986</v>
      </c>
      <c r="I25" s="7" t="n">
        <v>2.764865</v>
      </c>
      <c r="J25" s="10">
        <f>H25 - I25</f>
        <v/>
      </c>
      <c r="K25" s="10" t="n">
        <v>0.338754</v>
      </c>
      <c r="L25" s="7" t="n">
        <v>0.332635</v>
      </c>
      <c r="M25" s="10">
        <f>K25 - L25</f>
        <v/>
      </c>
    </row>
    <row r="26">
      <c r="A26" s="19" t="n">
        <v>1988</v>
      </c>
      <c r="B26" s="17" t="n">
        <v>-228.6000061035156</v>
      </c>
      <c r="C26" s="12">
        <f>SUM(D26:F26)</f>
        <v/>
      </c>
      <c r="D26" s="12" t="n">
        <v>0.5735528469085693</v>
      </c>
      <c r="E26" s="12" t="n">
        <v>0.5057899951934814</v>
      </c>
      <c r="F26" s="12" t="n">
        <v>0.0673622339963913</v>
      </c>
      <c r="G26" s="7">
        <f>I26 + L26</f>
        <v/>
      </c>
      <c r="H26" s="10" t="n">
        <v>3.014187</v>
      </c>
      <c r="I26" s="7" t="n">
        <v>2.947581</v>
      </c>
      <c r="J26" s="10">
        <f>H26 - I26</f>
        <v/>
      </c>
      <c r="K26" s="10" t="n">
        <v>0.339311</v>
      </c>
      <c r="L26" s="7" t="n">
        <v>0.331821</v>
      </c>
      <c r="M26" s="10">
        <f>K26 - L26</f>
        <v/>
      </c>
    </row>
    <row r="27">
      <c r="A27" s="19" t="n">
        <v>1989</v>
      </c>
      <c r="B27" s="17" t="n">
        <v>-228.6000061035156</v>
      </c>
      <c r="C27" s="12">
        <f>SUM(D27:F27)</f>
        <v/>
      </c>
      <c r="D27" s="12" t="n">
        <v>0.6005298495292664</v>
      </c>
      <c r="E27" s="12" t="n">
        <v>0.456072598695755</v>
      </c>
      <c r="F27" s="12" t="n">
        <v>0.06598175317049026</v>
      </c>
      <c r="G27" s="7">
        <f>I27 + L27</f>
        <v/>
      </c>
      <c r="H27" s="10" t="n">
        <v>3.085811</v>
      </c>
      <c r="I27" s="7" t="n">
        <v>3.009451</v>
      </c>
      <c r="J27" s="10">
        <f>H27 - I27</f>
        <v/>
      </c>
      <c r="K27" s="10" t="n">
        <v>0.36859</v>
      </c>
      <c r="L27" s="7" t="n">
        <v>0.359419</v>
      </c>
      <c r="M27" s="10">
        <f>K27 - L27</f>
        <v/>
      </c>
    </row>
    <row r="28">
      <c r="A28" s="19" t="n">
        <v>1990</v>
      </c>
      <c r="B28" s="17" t="n">
        <v>-228.5</v>
      </c>
      <c r="C28" s="12">
        <f>SUM(D28:F28)</f>
        <v/>
      </c>
      <c r="D28" s="12" t="n">
        <v>0.6348358392715454</v>
      </c>
      <c r="E28" s="12" t="n">
        <v>0.4351233243942261</v>
      </c>
      <c r="F28" s="12" t="n">
        <v>0.06177284941077232</v>
      </c>
      <c r="G28" s="7">
        <f>I28 + L28</f>
        <v/>
      </c>
      <c r="H28" s="10" t="n">
        <v>3.135301</v>
      </c>
      <c r="I28" s="7" t="n">
        <v>3.054188</v>
      </c>
      <c r="J28" s="10">
        <f>H28 - I28</f>
        <v/>
      </c>
      <c r="K28" s="10" t="n">
        <v>0.379619</v>
      </c>
      <c r="L28" s="7" t="n">
        <v>0.369685</v>
      </c>
      <c r="M28" s="10">
        <f>K28 - L28</f>
        <v/>
      </c>
    </row>
    <row r="29">
      <c r="A29" s="19" t="n">
        <v>1991</v>
      </c>
      <c r="B29" s="17" t="n">
        <v>-228.5</v>
      </c>
      <c r="C29" s="12">
        <f>SUM(D29:F29)</f>
        <v/>
      </c>
      <c r="D29" s="12" t="n">
        <v>0.6187816858291626</v>
      </c>
      <c r="E29" s="12" t="n">
        <v>0.4230599105358124</v>
      </c>
      <c r="F29" s="12" t="n">
        <v>0.06191565468907356</v>
      </c>
      <c r="G29" s="7">
        <f>I29 + L29</f>
        <v/>
      </c>
      <c r="H29" s="10" t="n">
        <v>2.985723</v>
      </c>
      <c r="I29" s="7" t="n">
        <v>2.898963</v>
      </c>
      <c r="J29" s="10">
        <f>H29 - I29</f>
        <v/>
      </c>
      <c r="K29" s="10" t="n">
        <v>0.327417</v>
      </c>
      <c r="L29" s="7" t="n">
        <v>0.317563</v>
      </c>
      <c r="M29" s="10">
        <f>K29 - L29</f>
        <v/>
      </c>
    </row>
    <row r="30">
      <c r="A30" s="19" t="n">
        <v>1992</v>
      </c>
      <c r="B30" s="17" t="n">
        <v>-227.8999938964844</v>
      </c>
      <c r="C30" s="12">
        <f>SUM(D30:F30)</f>
        <v/>
      </c>
      <c r="D30" s="12" t="n">
        <v>0.5629949569702148</v>
      </c>
      <c r="E30" s="12" t="n">
        <v>0.4169707000255585</v>
      </c>
      <c r="F30" s="12" t="n">
        <v>0.05771667137742043</v>
      </c>
      <c r="G30" s="7">
        <f>I30 + L30</f>
        <v/>
      </c>
      <c r="H30" s="10" t="n">
        <v>2.675901</v>
      </c>
      <c r="I30" s="7" t="n">
        <v>2.572659</v>
      </c>
      <c r="J30" s="10">
        <f>H30 - I30</f>
        <v/>
      </c>
      <c r="K30" s="10" t="n">
        <v>0.321955</v>
      </c>
      <c r="L30" s="7" t="n">
        <v>0.309367</v>
      </c>
      <c r="M30" s="10">
        <f>K30 - L30</f>
        <v/>
      </c>
    </row>
    <row r="31">
      <c r="A31" s="19" t="n">
        <v>1993</v>
      </c>
      <c r="B31" s="17" t="n">
        <v>-227.6000061035156</v>
      </c>
      <c r="C31" s="12">
        <f>SUM(D31:F31)</f>
        <v/>
      </c>
      <c r="D31" s="12" t="n">
        <v>0.6047765016555786</v>
      </c>
      <c r="E31" s="12" t="n">
        <v>0.4743601083755493</v>
      </c>
      <c r="F31" s="12" t="n">
        <v>0.06533712148666382</v>
      </c>
      <c r="G31" s="7">
        <f>I31 + L31</f>
        <v/>
      </c>
      <c r="H31" s="10" t="n">
        <v>2.886565</v>
      </c>
      <c r="I31" s="7" t="n">
        <v>2.772148</v>
      </c>
      <c r="J31" s="10">
        <f>H31 - I31</f>
        <v/>
      </c>
      <c r="K31" s="10" t="n">
        <v>0.332654</v>
      </c>
      <c r="L31" s="7" t="n">
        <v>0.31899</v>
      </c>
      <c r="M31" s="10">
        <f>K31 - L31</f>
        <v/>
      </c>
    </row>
    <row r="32">
      <c r="A32" s="19" t="n">
        <v>1994</v>
      </c>
      <c r="B32" s="17" t="n">
        <v>-227.3999938964844</v>
      </c>
      <c r="C32" s="12">
        <f>SUM(D32:F32)</f>
        <v/>
      </c>
      <c r="D32" s="12" t="n">
        <v>0.6483094096183777</v>
      </c>
      <c r="E32" s="12" t="n">
        <v>0.4770397543907166</v>
      </c>
      <c r="F32" s="12" t="n">
        <v>0.06613843888044357</v>
      </c>
      <c r="G32" s="7">
        <f>I32 + L32</f>
        <v/>
      </c>
      <c r="H32" s="10" t="n">
        <v>3.172082</v>
      </c>
      <c r="I32" s="7" t="n">
        <v>3.048076</v>
      </c>
      <c r="J32" s="10">
        <f>H32 - I32</f>
        <v/>
      </c>
      <c r="K32" s="10" t="n">
        <v>0.33953</v>
      </c>
      <c r="L32" s="7" t="n">
        <v>0.326102</v>
      </c>
      <c r="M32" s="10">
        <f>K32 - L32</f>
        <v/>
      </c>
    </row>
    <row r="33">
      <c r="A33" s="19" t="n">
        <v>1995</v>
      </c>
      <c r="B33" s="17" t="n">
        <v>-227.8000030517578</v>
      </c>
      <c r="C33" s="12">
        <f>SUM(D33:F33)</f>
        <v/>
      </c>
      <c r="D33" s="12" t="n">
        <v>0.6242481470108032</v>
      </c>
      <c r="E33" s="12" t="n">
        <v>0.4627489149570465</v>
      </c>
      <c r="F33" s="12" t="n">
        <v>0.06306209415197372</v>
      </c>
      <c r="G33" s="7">
        <f>I33 + L33</f>
        <v/>
      </c>
      <c r="H33" s="10" t="n">
        <v>3.171927</v>
      </c>
      <c r="I33" s="7" t="n">
        <v>3.070582</v>
      </c>
      <c r="J33" s="10">
        <f>H33 - I33</f>
        <v/>
      </c>
      <c r="K33" s="10" t="n">
        <v>0.337805</v>
      </c>
      <c r="L33" s="7" t="n">
        <v>0.326697</v>
      </c>
      <c r="M33" s="10">
        <f>K33 - L33</f>
        <v/>
      </c>
    </row>
    <row r="34">
      <c r="A34" s="19" t="n">
        <v>1996</v>
      </c>
      <c r="B34" s="17" t="n">
        <v>-227.8999938964844</v>
      </c>
      <c r="C34" s="12">
        <f>SUM(D34:F34)</f>
        <v/>
      </c>
      <c r="D34" s="12" t="n">
        <v>0.6087156534194946</v>
      </c>
      <c r="E34" s="12" t="n">
        <v>0.4522822201251984</v>
      </c>
      <c r="F34" s="12" t="n">
        <v>0.05946211889386177</v>
      </c>
      <c r="G34" s="7">
        <f>I34 + L34</f>
        <v/>
      </c>
      <c r="H34" s="10" t="n">
        <v>3.275453</v>
      </c>
      <c r="I34" s="7" t="n">
        <v>3.159609</v>
      </c>
      <c r="J34" s="10">
        <f>H34 - I34</f>
        <v/>
      </c>
      <c r="K34" s="10" t="n">
        <v>0.343828</v>
      </c>
      <c r="L34" s="7" t="n">
        <v>0.331473</v>
      </c>
      <c r="M34" s="10">
        <f>K34 - L34</f>
        <v/>
      </c>
    </row>
    <row r="35">
      <c r="A35" s="19" t="n">
        <v>1997</v>
      </c>
      <c r="B35" s="17" t="n">
        <v>-227.8000030517578</v>
      </c>
      <c r="C35" s="12">
        <f>SUM(D35:F35)</f>
        <v/>
      </c>
      <c r="D35" s="12" t="n">
        <v>0.6528733968734741</v>
      </c>
      <c r="E35" s="12" t="n">
        <v>0.4636870920658112</v>
      </c>
      <c r="F35" s="12" t="n">
        <v>0.05301785841584206</v>
      </c>
      <c r="G35" s="7">
        <f>I35 + L35</f>
        <v/>
      </c>
      <c r="H35" s="10" t="n">
        <v>3.235259</v>
      </c>
      <c r="I35" s="7" t="n">
        <v>3.158486</v>
      </c>
      <c r="J35" s="10">
        <f>H35 - I35</f>
        <v/>
      </c>
      <c r="K35" s="10" t="n">
        <v>0.346489</v>
      </c>
      <c r="L35" s="7" t="n">
        <v>0.338028</v>
      </c>
      <c r="M35" s="10">
        <f>K35 - L35</f>
        <v/>
      </c>
    </row>
    <row r="36">
      <c r="A36" s="19" t="n">
        <v>1998</v>
      </c>
      <c r="B36" s="17" t="n">
        <v>-227.8999938964844</v>
      </c>
      <c r="C36" s="12">
        <f>SUM(D36:F36)</f>
        <v/>
      </c>
      <c r="D36" s="12" t="n">
        <v>0.6270824670791626</v>
      </c>
      <c r="E36" s="12" t="n">
        <v>0.4913563430309296</v>
      </c>
      <c r="F36" s="12" t="n">
        <v>0.04950911924242973</v>
      </c>
      <c r="G36" s="7">
        <f>I36 + L36</f>
        <v/>
      </c>
      <c r="H36" s="10" t="n">
        <v>3.148164</v>
      </c>
      <c r="I36" s="7" t="n">
        <v>3.101548</v>
      </c>
      <c r="J36" s="10">
        <f>H36 - I36</f>
        <v/>
      </c>
      <c r="K36" s="10" t="n">
        <v>0.342597</v>
      </c>
      <c r="L36" s="7" t="n">
        <v>0.337466</v>
      </c>
      <c r="M36" s="10">
        <f>K36 - L36</f>
        <v/>
      </c>
    </row>
    <row r="37">
      <c r="A37" s="19" t="n">
        <v>1999</v>
      </c>
      <c r="B37" s="17" t="n">
        <v>-228.1999969482422</v>
      </c>
      <c r="C37" s="12">
        <f>SUM(D37:F37)</f>
        <v/>
      </c>
      <c r="D37" s="12" t="n">
        <v>0.6099969148635864</v>
      </c>
      <c r="E37" s="12" t="n">
        <v>0.4857927560806274</v>
      </c>
      <c r="F37" s="12" t="n">
        <v>0.05393024906516075</v>
      </c>
      <c r="G37" s="7">
        <f>I37 + L37</f>
        <v/>
      </c>
      <c r="H37" s="10" t="n">
        <v>3.12248</v>
      </c>
      <c r="I37" s="7" t="n">
        <v>3.08898</v>
      </c>
      <c r="J37" s="10">
        <f>H37 - I37</f>
        <v/>
      </c>
      <c r="K37" s="10" t="n">
        <v>0.337509</v>
      </c>
      <c r="L37" s="7" t="n">
        <v>0.33381</v>
      </c>
      <c r="M37" s="10">
        <f>K37 - L37</f>
        <v/>
      </c>
    </row>
    <row r="38">
      <c r="A38" s="19" t="n">
        <v>2000</v>
      </c>
      <c r="B38" s="17" t="n">
        <v>-228.1999969482422</v>
      </c>
      <c r="C38" s="12">
        <f>SUM(D38:F38)</f>
        <v/>
      </c>
      <c r="D38" s="12" t="n">
        <v>0.6389157772064209</v>
      </c>
      <c r="E38" s="12" t="n">
        <v>0.4700460731983185</v>
      </c>
      <c r="F38" s="12" t="n">
        <v>0.05112762004137039</v>
      </c>
      <c r="G38" s="7">
        <f>I38 + L38</f>
        <v/>
      </c>
      <c r="H38" s="10" t="n">
        <v>2.977456</v>
      </c>
      <c r="I38" s="7" t="n">
        <v>2.931251</v>
      </c>
      <c r="J38" s="10">
        <f>H38 - I38</f>
        <v/>
      </c>
      <c r="K38" s="10" t="n">
        <v>0.335066</v>
      </c>
      <c r="L38" s="7" t="n">
        <v>0.329367</v>
      </c>
      <c r="M38" s="10">
        <f>K38 - L38</f>
        <v/>
      </c>
    </row>
    <row r="39">
      <c r="A39" s="19" t="n">
        <v>2001</v>
      </c>
      <c r="B39" s="17" t="n">
        <v>-228.6000061035156</v>
      </c>
      <c r="C39" s="12">
        <f>SUM(D39:F39)</f>
        <v/>
      </c>
      <c r="D39" s="12" t="n">
        <v>0.6417283415794373</v>
      </c>
      <c r="E39" s="12" t="n">
        <v>0.4622153639793396</v>
      </c>
      <c r="F39" s="12" t="n">
        <v>0.05102051421999931</v>
      </c>
      <c r="G39" s="7">
        <f>I39 + L39</f>
        <v/>
      </c>
      <c r="H39" s="10" t="n">
        <v>3.190927</v>
      </c>
      <c r="I39" s="7" t="n">
        <v>3.089911</v>
      </c>
      <c r="J39" s="10">
        <f>H39 - I39</f>
        <v/>
      </c>
      <c r="K39" s="10" t="n">
        <v>0.335932</v>
      </c>
      <c r="L39" s="7" t="n">
        <v>0.325096</v>
      </c>
      <c r="M39" s="10">
        <f>K39 - L39</f>
        <v/>
      </c>
    </row>
    <row r="40">
      <c r="A40" s="19" t="n">
        <v>2002</v>
      </c>
      <c r="B40" s="17" t="n">
        <v>-228.6999969482422</v>
      </c>
      <c r="C40" s="12">
        <f>SUM(D40:F40)</f>
        <v/>
      </c>
      <c r="D40" s="12" t="n">
        <v>0.6544185280799866</v>
      </c>
      <c r="E40" s="12" t="n">
        <v>0.4391655921936035</v>
      </c>
      <c r="F40" s="12" t="n">
        <v>0.04873103275895119</v>
      </c>
      <c r="G40" s="7">
        <f>I40 + L40</f>
        <v/>
      </c>
      <c r="H40" s="10" t="n">
        <v>3.230352</v>
      </c>
      <c r="I40" s="7" t="n">
        <v>3.152984</v>
      </c>
      <c r="J40" s="10">
        <f>H40 - I40</f>
        <v/>
      </c>
      <c r="K40" s="10" t="n">
        <v>0.339506</v>
      </c>
      <c r="L40" s="7" t="n">
        <v>0.331107</v>
      </c>
      <c r="M40" s="10">
        <f>K40 - L40</f>
        <v/>
      </c>
    </row>
    <row r="41">
      <c r="A41" s="19" t="n">
        <v>2003</v>
      </c>
      <c r="B41" s="17" t="n">
        <v>-229.3000030517578</v>
      </c>
      <c r="C41" s="12">
        <f>SUM(D41:F41)</f>
        <v/>
      </c>
      <c r="D41" s="12" t="n">
        <v>0.6044055819511414</v>
      </c>
      <c r="E41" s="12" t="n">
        <v>0.4121052622795105</v>
      </c>
      <c r="F41" s="12" t="n">
        <v>0.04417381808161736</v>
      </c>
      <c r="G41" s="7">
        <f>I41 + L41</f>
        <v/>
      </c>
      <c r="H41" s="10" t="n">
        <v>3.066361</v>
      </c>
      <c r="I41" s="7" t="n">
        <v>2.978223</v>
      </c>
      <c r="J41" s="10">
        <f>H41 - I41</f>
        <v/>
      </c>
      <c r="K41" s="10" t="n">
        <v>0.305923</v>
      </c>
      <c r="L41" s="7" t="n">
        <v>0.296808</v>
      </c>
      <c r="M41" s="10">
        <f>K41 - L41</f>
        <v/>
      </c>
    </row>
    <row r="42">
      <c r="A42" s="19" t="n">
        <v>2004</v>
      </c>
      <c r="B42" s="17" t="n">
        <v>-229</v>
      </c>
      <c r="C42" s="12">
        <f>SUM(D42:F42)</f>
        <v/>
      </c>
      <c r="D42" s="12" t="n">
        <v>0.6023387908935547</v>
      </c>
      <c r="E42" s="12" t="n">
        <v>0.4209514856338501</v>
      </c>
      <c r="F42" s="12" t="n">
        <v>0.04523219540715218</v>
      </c>
      <c r="G42" s="7">
        <f>I42 + L42</f>
        <v/>
      </c>
      <c r="H42" s="10" t="n">
        <v>2.822794</v>
      </c>
      <c r="I42" s="7" t="n">
        <v>2.743909</v>
      </c>
      <c r="J42" s="10">
        <f>H42 - I42</f>
        <v/>
      </c>
      <c r="K42" s="10" t="n">
        <v>0.328333</v>
      </c>
      <c r="L42" s="7" t="n">
        <v>0.318616</v>
      </c>
      <c r="M42" s="10">
        <f>K42 - L42</f>
        <v/>
      </c>
    </row>
    <row r="43">
      <c r="A43" s="19" t="n">
        <v>2005</v>
      </c>
      <c r="B43" s="17" t="n">
        <v>-229.5</v>
      </c>
      <c r="C43" s="12">
        <f>SUM(D43:F43)</f>
        <v/>
      </c>
      <c r="D43" s="12" t="n">
        <v>0.6003732085227966</v>
      </c>
      <c r="E43" s="12" t="n">
        <v>0.456495076417923</v>
      </c>
      <c r="F43" s="12" t="n">
        <v>0.04641889035701752</v>
      </c>
      <c r="G43" s="7">
        <f>I43 + L43</f>
        <v/>
      </c>
      <c r="H43" s="10" t="n">
        <v>2.860526</v>
      </c>
      <c r="I43" s="7" t="n">
        <v>2.756846</v>
      </c>
      <c r="J43" s="10">
        <f>H43 - I43</f>
        <v/>
      </c>
      <c r="K43" s="10" t="n">
        <v>0.316479</v>
      </c>
      <c r="L43" s="7" t="n">
        <v>0.304768</v>
      </c>
      <c r="M43" s="10">
        <f>K43 - L43</f>
        <v/>
      </c>
    </row>
    <row r="44">
      <c r="A44" s="19" t="n">
        <v>2006</v>
      </c>
      <c r="B44" s="17" t="n">
        <v>-229.8999938964844</v>
      </c>
      <c r="C44" s="12">
        <f>SUM(D44:F44)</f>
        <v/>
      </c>
      <c r="D44" s="12" t="n">
        <v>0.6135949492454529</v>
      </c>
      <c r="E44" s="12" t="n">
        <v>0.4296985268592834</v>
      </c>
      <c r="F44" s="12" t="n">
        <v>0.0409199558198452</v>
      </c>
      <c r="G44" s="7">
        <f>I44 + L44</f>
        <v/>
      </c>
      <c r="H44" s="10" t="n">
        <v>2.994325</v>
      </c>
      <c r="I44" s="7" t="n">
        <v>2.90968</v>
      </c>
      <c r="J44" s="10">
        <f>H44 - I44</f>
        <v/>
      </c>
      <c r="K44" s="10" t="n">
        <v>0.339065</v>
      </c>
      <c r="L44" s="7" t="n">
        <v>0.329322</v>
      </c>
      <c r="M44" s="10">
        <f>K44 - L44</f>
        <v/>
      </c>
    </row>
    <row r="45">
      <c r="A45" s="19" t="n">
        <v>2007</v>
      </c>
      <c r="B45" s="17" t="n">
        <v>-230.3999938964844</v>
      </c>
      <c r="C45" s="12">
        <f>SUM(D45:F45)</f>
        <v/>
      </c>
      <c r="D45" s="12" t="n">
        <v>0.6311624646186829</v>
      </c>
      <c r="E45" s="12" t="n">
        <v>0.4273183643817902</v>
      </c>
      <c r="F45" s="12" t="n">
        <v>0.04472065344452858</v>
      </c>
      <c r="G45" s="7">
        <f>I45 + L45</f>
        <v/>
      </c>
      <c r="H45" s="10" t="n">
        <v>2.952526</v>
      </c>
      <c r="I45" s="7" t="n">
        <v>2.872754</v>
      </c>
      <c r="J45" s="10">
        <f>H45 - I45</f>
        <v/>
      </c>
      <c r="K45" s="10" t="n">
        <v>0.321174</v>
      </c>
      <c r="L45" s="7" t="n">
        <v>0.311971</v>
      </c>
      <c r="M45" s="10">
        <f>K45 - L45</f>
        <v/>
      </c>
    </row>
    <row r="46">
      <c r="A46" s="19" t="n">
        <v>2008</v>
      </c>
      <c r="B46" s="17" t="n">
        <v>-231.3000030517578</v>
      </c>
      <c r="C46" s="12">
        <f>SUM(D46:F46)</f>
        <v/>
      </c>
      <c r="D46" s="12" t="n">
        <v>0.5792593359947205</v>
      </c>
      <c r="E46" s="12" t="n">
        <v>0.3934567868709564</v>
      </c>
      <c r="F46" s="12" t="n">
        <v>0.04921339824795723</v>
      </c>
      <c r="G46" s="7">
        <f>I46 + L46</f>
        <v/>
      </c>
      <c r="H46" s="10" t="n">
        <v>2.919108</v>
      </c>
      <c r="I46" s="7" t="n">
        <v>2.825116</v>
      </c>
      <c r="J46" s="10">
        <f>H46 - I46</f>
        <v/>
      </c>
      <c r="K46" s="10" t="n">
        <v>0.310159</v>
      </c>
      <c r="L46" s="7" t="n">
        <v>0.299064</v>
      </c>
      <c r="M46" s="10">
        <f>K46 - L46</f>
        <v/>
      </c>
    </row>
    <row r="47">
      <c r="A47" s="19" t="n">
        <v>2009</v>
      </c>
      <c r="B47" s="17" t="n">
        <v>-231.8999938964844</v>
      </c>
      <c r="C47" s="12">
        <f>SUM(D47:F47)</f>
        <v/>
      </c>
      <c r="D47" s="12" t="n">
        <v>0.5289012789726257</v>
      </c>
      <c r="E47" s="12" t="n">
        <v>0.3777854740619659</v>
      </c>
      <c r="F47" s="12" t="n">
        <v>0.03997166454792023</v>
      </c>
      <c r="G47" s="7">
        <f>I47 + L47</f>
        <v/>
      </c>
      <c r="H47" s="10" t="n">
        <v>2.679356</v>
      </c>
      <c r="I47" s="7" t="n">
        <v>2.566713</v>
      </c>
      <c r="J47" s="10">
        <f>H47 - I47</f>
        <v/>
      </c>
      <c r="K47" s="10" t="n">
        <v>0.32273</v>
      </c>
      <c r="L47" s="7" t="n">
        <v>0.30856</v>
      </c>
      <c r="M47" s="10">
        <f>K47 - L47</f>
        <v/>
      </c>
    </row>
    <row r="48">
      <c r="A48" s="19" t="n">
        <v>2010</v>
      </c>
      <c r="B48" s="17" t="n">
        <v>-232</v>
      </c>
      <c r="C48" s="12">
        <f>SUM(D48:F48)</f>
        <v/>
      </c>
      <c r="D48" s="12" t="n">
        <v>0.5652362704277039</v>
      </c>
      <c r="E48" s="12" t="n">
        <v>0.3967433869838715</v>
      </c>
      <c r="F48" s="12" t="n">
        <v>0.03164549916982651</v>
      </c>
      <c r="G48" s="7">
        <f>I48 + L48</f>
        <v/>
      </c>
      <c r="H48" s="10" t="n">
        <v>2.640769</v>
      </c>
      <c r="I48" s="7" t="n">
        <v>2.534374</v>
      </c>
      <c r="J48" s="10">
        <f>H48 - I48</f>
        <v/>
      </c>
      <c r="K48" s="10" t="n">
        <v>0.319098</v>
      </c>
      <c r="L48" s="7" t="n">
        <v>0.306141</v>
      </c>
      <c r="M48" s="10">
        <f>K48 - L48</f>
        <v/>
      </c>
    </row>
    <row r="49">
      <c r="A49" s="19" t="n">
        <v>2011</v>
      </c>
      <c r="B49" s="17" t="n">
        <v>-232.1999969482422</v>
      </c>
      <c r="C49" s="12">
        <f>SUM(D49:F49)</f>
        <v/>
      </c>
      <c r="D49" s="12" t="n">
        <v>0.6114230751991272</v>
      </c>
      <c r="E49" s="12" t="n">
        <v>0.420519083738327</v>
      </c>
      <c r="F49" s="12" t="n">
        <v>0.03217487037181854</v>
      </c>
      <c r="G49" s="7">
        <f>I49 + L49</f>
        <v/>
      </c>
      <c r="H49" s="10" t="n">
        <v>2.899353</v>
      </c>
      <c r="I49" s="7" t="n">
        <v>2.915784</v>
      </c>
      <c r="J49" s="10">
        <f>H49 - I49</f>
        <v/>
      </c>
      <c r="K49" s="10" t="n">
        <v>0.320573</v>
      </c>
      <c r="L49" s="7" t="n">
        <v>0.309348</v>
      </c>
      <c r="M49" s="10">
        <f>K49 - L49</f>
        <v/>
      </c>
    </row>
    <row r="50">
      <c r="A50" s="19" t="n">
        <v>2012</v>
      </c>
      <c r="B50" s="17" t="n">
        <v>-232.6000061035156</v>
      </c>
      <c r="C50" s="12">
        <f>SUM(D50:F50)</f>
        <v/>
      </c>
      <c r="D50" s="12" t="n">
        <v>0.6654148101806641</v>
      </c>
      <c r="E50" s="12" t="n">
        <v>0.4163399338722229</v>
      </c>
      <c r="F50" s="12" t="n">
        <v>0.03280601650476456</v>
      </c>
      <c r="G50" s="7">
        <f>I50 + L50</f>
        <v/>
      </c>
      <c r="H50" s="10" t="n">
        <v>2.897602</v>
      </c>
      <c r="I50" s="7" t="n">
        <v>2.903216</v>
      </c>
      <c r="J50" s="10">
        <f>H50 - I50</f>
        <v/>
      </c>
      <c r="K50" s="10" t="n">
        <v>0.344923</v>
      </c>
      <c r="L50" s="7" t="n">
        <v>0.329576</v>
      </c>
      <c r="M50" s="10">
        <f>K50 - L50</f>
        <v/>
      </c>
    </row>
    <row r="51">
      <c r="A51" s="19" t="n">
        <v>2013</v>
      </c>
      <c r="B51" s="17" t="n">
        <v>-233.8000030517578</v>
      </c>
      <c r="C51" s="12">
        <f>SUM(D51:F51)</f>
        <v/>
      </c>
      <c r="D51" s="12" t="n">
        <v>0.5765280723571777</v>
      </c>
      <c r="E51" s="12" t="n">
        <v>0.3946448862552643</v>
      </c>
      <c r="F51" s="12" t="n">
        <v>0.03361328691244125</v>
      </c>
      <c r="G51" s="7">
        <f>I51 + L51</f>
        <v/>
      </c>
      <c r="H51" s="10" t="n">
        <v>2.535452</v>
      </c>
      <c r="I51" s="7" t="n">
        <v>2.554854</v>
      </c>
      <c r="J51" s="10">
        <f>H51 - I51</f>
        <v/>
      </c>
      <c r="K51" s="10" t="n">
        <v>0.345604</v>
      </c>
      <c r="L51" s="7" t="n">
        <v>0.331137</v>
      </c>
      <c r="M51" s="10">
        <f>K51 - L51</f>
        <v/>
      </c>
    </row>
    <row r="52">
      <c r="A52" s="19" t="n">
        <v>2014</v>
      </c>
      <c r="B52" s="17" t="n">
        <v>-234.6000061035156</v>
      </c>
      <c r="C52" s="12">
        <f>SUM(D52:F52)</f>
        <v/>
      </c>
      <c r="D52" s="12" t="n">
        <v>0.5640302896499634</v>
      </c>
      <c r="E52" s="12" t="n">
        <v>0.4017733931541443</v>
      </c>
      <c r="F52" s="12" t="n">
        <v>0.03756214305758476</v>
      </c>
      <c r="G52" s="7">
        <f>I52 + L52</f>
        <v/>
      </c>
      <c r="H52" s="10" t="n">
        <v>2.496428</v>
      </c>
      <c r="I52" s="7" t="n">
        <v>2.533414</v>
      </c>
      <c r="J52" s="10">
        <f>H52 - I52</f>
        <v/>
      </c>
      <c r="K52" s="10" t="n">
        <v>0.366779</v>
      </c>
      <c r="L52" s="7" t="n">
        <v>0.349372</v>
      </c>
      <c r="M52" s="10">
        <f>K52 - L52</f>
        <v/>
      </c>
    </row>
    <row r="53">
      <c r="A53" s="19" t="n">
        <v>2015</v>
      </c>
      <c r="B53" s="17" t="n">
        <v>-235.8000030517578</v>
      </c>
      <c r="C53" s="12">
        <f>SUM(D53:F53)</f>
        <v/>
      </c>
      <c r="D53" s="12" t="n">
        <v>0.5284271836280823</v>
      </c>
      <c r="E53" s="12" t="n">
        <v>0.3725431859493256</v>
      </c>
      <c r="F53" s="12" t="n">
        <v>0.03967906907200813</v>
      </c>
      <c r="G53" s="7">
        <f>I53 + L53</f>
        <v/>
      </c>
      <c r="H53" s="10" t="n">
        <v>2.455649</v>
      </c>
      <c r="I53" s="7" t="n">
        <v>2.480933</v>
      </c>
      <c r="J53" s="10">
        <f>H53 - I53</f>
        <v/>
      </c>
      <c r="K53" s="10" t="n">
        <v>0.360381</v>
      </c>
      <c r="L53" s="7" t="n">
        <v>0.342068</v>
      </c>
      <c r="M53" s="10">
        <f>K53 - L53</f>
        <v/>
      </c>
    </row>
    <row r="54">
      <c r="A54" s="19" t="n">
        <v>2016</v>
      </c>
      <c r="B54" s="17" t="n">
        <v>-236.3000030517578</v>
      </c>
      <c r="C54" s="12">
        <f>SUM(D54:F54)</f>
        <v/>
      </c>
      <c r="D54" s="12" t="n">
        <v>0.5637089610099792</v>
      </c>
      <c r="E54" s="12" t="n">
        <v>0.433032751083374</v>
      </c>
      <c r="F54" s="12" t="n">
        <v>0.04800686240196228</v>
      </c>
      <c r="G54" s="7">
        <f>I54 + L54</f>
        <v/>
      </c>
      <c r="H54" s="10" t="n">
        <v>2.461562</v>
      </c>
      <c r="I54" s="7" t="n">
        <v>2.504258</v>
      </c>
      <c r="J54" s="10">
        <f>H54 - I54</f>
        <v/>
      </c>
      <c r="K54" s="10" t="n">
        <v>0.372371</v>
      </c>
      <c r="L54" s="7" t="n">
        <v>0.356358</v>
      </c>
      <c r="M54" s="10">
        <f>K54 - L54</f>
        <v/>
      </c>
    </row>
    <row r="55">
      <c r="A55" s="19" t="n">
        <v>2017</v>
      </c>
      <c r="B55" s="17" t="n">
        <v>-237.1000061035156</v>
      </c>
      <c r="C55" s="12">
        <f>SUM(D55:F55)</f>
        <v/>
      </c>
      <c r="D55" s="12" t="n">
        <v>0.5299346446990967</v>
      </c>
      <c r="E55" s="12" t="n">
        <v>0.3963903188705444</v>
      </c>
      <c r="F55" s="12" t="n">
        <v>0.04447389021515846</v>
      </c>
      <c r="G55" s="7">
        <f>I55 + L55</f>
        <v/>
      </c>
      <c r="H55" s="10" t="n">
        <v>2.488615</v>
      </c>
      <c r="I55" s="7" t="n">
        <v>2.548171</v>
      </c>
      <c r="J55" s="10">
        <f>H55 - I55</f>
        <v/>
      </c>
      <c r="K55" s="10" t="n">
        <v>0.34393</v>
      </c>
      <c r="L55" s="7" t="n">
        <v>0.335321</v>
      </c>
      <c r="M55" s="10">
        <f>K55 - L55</f>
        <v/>
      </c>
    </row>
    <row r="56">
      <c r="A56" s="19" t="n">
        <v>2018</v>
      </c>
      <c r="B56" s="17" t="n">
        <v>-237.6999969482422</v>
      </c>
      <c r="C56" s="12">
        <f>SUM(D56:F56)</f>
        <v/>
      </c>
      <c r="D56" s="12" t="n">
        <v>0.574385941028595</v>
      </c>
      <c r="E56" s="12" t="n">
        <v>0.3635621070861816</v>
      </c>
      <c r="F56" s="12" t="n">
        <v>0.04501877725124359</v>
      </c>
      <c r="G56" s="7">
        <f>I56 + L56</f>
        <v/>
      </c>
      <c r="H56" s="10" t="n">
        <v>2.515215</v>
      </c>
      <c r="I56" s="7" t="n">
        <v>2.625422</v>
      </c>
      <c r="J56" s="10">
        <f>H56 - I56</f>
        <v/>
      </c>
      <c r="K56" s="10" t="n">
        <v>0.346367</v>
      </c>
      <c r="L56" s="7" t="n">
        <v>0.338035</v>
      </c>
      <c r="M56" s="10">
        <f>K56 - L56</f>
        <v/>
      </c>
    </row>
    <row r="57">
      <c r="A57" s="19" t="n">
        <v>2019</v>
      </c>
      <c r="B57" s="17" t="n">
        <v>-238.3999938964844</v>
      </c>
      <c r="C57" s="12">
        <f>SUM(D57:F57)</f>
        <v/>
      </c>
      <c r="D57" s="12" t="n">
        <v>0.5642663240432739</v>
      </c>
      <c r="E57" s="12" t="n">
        <v>0.3221910893917084</v>
      </c>
      <c r="F57" s="12" t="n">
        <v>0.05045602470636368</v>
      </c>
      <c r="G57" s="7">
        <f>I57 + L57</f>
        <v/>
      </c>
      <c r="H57" s="10" t="n">
        <v>2.529797</v>
      </c>
      <c r="I57" s="7" t="n">
        <v>2.558136</v>
      </c>
      <c r="J57" s="10">
        <f>H57 - I57</f>
        <v/>
      </c>
      <c r="K57" s="10" t="n">
        <v>0.358675</v>
      </c>
      <c r="L57" s="7" t="n">
        <v>0.343971</v>
      </c>
      <c r="M57" s="10">
        <f>K57 - L57</f>
        <v/>
      </c>
    </row>
    <row r="58">
      <c r="A58" s="19" t="n">
        <v>2020</v>
      </c>
      <c r="B58" s="17" t="n">
        <v>-239.1999969482422</v>
      </c>
      <c r="C58" s="12">
        <f>SUM(D58:F58)</f>
        <v/>
      </c>
      <c r="D58" s="12" t="n">
        <v>0.5396555662155151</v>
      </c>
      <c r="E58" s="12" t="n">
        <v>0.3200906217098236</v>
      </c>
      <c r="F58" s="12" t="n">
        <v>0.05116469413042068</v>
      </c>
      <c r="G58" s="7">
        <f>I58 + L58</f>
        <v/>
      </c>
      <c r="H58" s="10" t="n">
        <v>2.487376</v>
      </c>
      <c r="I58" s="7" t="n">
        <v>2.493623</v>
      </c>
      <c r="J58" s="10">
        <f>H58 - I58</f>
        <v/>
      </c>
      <c r="K58" s="10" t="n">
        <v>0.371588</v>
      </c>
      <c r="L58" s="7" t="n">
        <v>0.350618</v>
      </c>
      <c r="M58" s="10">
        <f>K58 - L58</f>
        <v/>
      </c>
    </row>
    <row r="59">
      <c r="A59" s="19" t="n">
        <v>2021</v>
      </c>
      <c r="B59" s="17" t="n">
        <v>-239.8999938964844</v>
      </c>
      <c r="C59" s="12">
        <f>SUM(D59:F59)</f>
        <v/>
      </c>
      <c r="D59" s="12" t="n">
        <v>0.5818338394165039</v>
      </c>
      <c r="E59" s="12" t="n">
        <v>0.3431859910488129</v>
      </c>
      <c r="F59" s="12" t="n">
        <v>0.04783624038100243</v>
      </c>
      <c r="G59" s="7">
        <f>I59 + L59</f>
        <v/>
      </c>
      <c r="H59" s="10" t="n">
        <v>2.61791</v>
      </c>
      <c r="I59" s="7" t="n">
        <v>2.557242</v>
      </c>
      <c r="J59" s="10">
        <f>H59 - I59</f>
        <v/>
      </c>
      <c r="K59" s="10" t="n">
        <v>0.380735</v>
      </c>
      <c r="L59" s="7" t="n">
        <v>0.351904</v>
      </c>
      <c r="M59" s="10">
        <f>K59 - L59</f>
        <v/>
      </c>
    </row>
    <row r="60">
      <c r="A60" s="19" t="n">
        <v>2022</v>
      </c>
      <c r="B60" s="17" t="n">
        <v>-240.8000030517578</v>
      </c>
      <c r="C60" s="12">
        <f>SUM(D60:F60)</f>
        <v/>
      </c>
      <c r="D60" s="12" t="n">
        <v>0.568895697593689</v>
      </c>
      <c r="E60" s="12" t="n">
        <v>0.3356230854988098</v>
      </c>
      <c r="F60" s="12" t="n">
        <v>0.04518080502748489</v>
      </c>
      <c r="G60" s="7">
        <f>I60 + L60</f>
        <v/>
      </c>
      <c r="H60" s="10" t="inlineStr"/>
      <c r="I60" s="7" t="inlineStr"/>
      <c r="J60" s="10">
        <f>H60 - I60</f>
        <v/>
      </c>
      <c r="K60" s="10" t="inlineStr"/>
      <c r="L60" s="7" t="inlineStr"/>
      <c r="M60" s="10">
        <f>K60 - L60</f>
        <v/>
      </c>
    </row>
    <row r="61">
      <c r="A61" s="19" t="n">
        <v>2023</v>
      </c>
      <c r="B61" s="17" t="n">
        <v>-242.1000061035156</v>
      </c>
      <c r="C61" s="12">
        <f>SUM(D61:F61)</f>
        <v/>
      </c>
      <c r="D61" s="12" t="n">
        <v>0.5387669205665588</v>
      </c>
      <c r="E61" s="12" t="n">
        <v>0.2975545525550842</v>
      </c>
      <c r="F61" s="12" t="n">
        <v>0.04444693773984909</v>
      </c>
      <c r="G61" s="7">
        <f>I61 + L61</f>
        <v/>
      </c>
      <c r="H61" s="10" t="inlineStr"/>
      <c r="I61" s="7" t="inlineStr"/>
      <c r="J61" s="10">
        <f>H61 - I61</f>
        <v/>
      </c>
      <c r="K61" s="10" t="inlineStr"/>
      <c r="L61" s="7" t="inlineStr"/>
      <c r="M61" s="10">
        <f>K61 - L61</f>
        <v/>
      </c>
    </row>
    <row r="62">
      <c r="A62" s="19" t="n">
        <v>2024</v>
      </c>
      <c r="B62" s="17" t="n">
        <v>-243.3999938964844</v>
      </c>
      <c r="C62" s="12">
        <f>SUM(D62:F62)</f>
        <v/>
      </c>
      <c r="D62" s="12" t="n">
        <v>0.4871771931648254</v>
      </c>
      <c r="E62" s="12" t="n">
        <v>0.2765655815601349</v>
      </c>
      <c r="F62" s="12" t="n">
        <v>0.04390169680118561</v>
      </c>
      <c r="G62" s="7">
        <f>I62 + L62</f>
        <v/>
      </c>
      <c r="H62" s="10" t="inlineStr"/>
      <c r="I62" s="7" t="inlineStr"/>
      <c r="J62" s="10">
        <f>H62 - I62</f>
        <v/>
      </c>
      <c r="K62" s="10" t="inlineStr"/>
      <c r="L62" s="7" t="inlineStr"/>
      <c r="M62" s="10">
        <f>K62 - L62</f>
        <v/>
      </c>
    </row>
    <row r="63">
      <c r="A63" s="19" t="n">
        <v>2025</v>
      </c>
      <c r="B63" s="17" t="n">
        <v>-243.1300048828125</v>
      </c>
      <c r="C63" s="12">
        <f>SUM(D63:F63)</f>
        <v/>
      </c>
      <c r="D63" s="12" t="n">
        <v>0.4905966818332672</v>
      </c>
      <c r="E63" s="12" t="n">
        <v>0.2693458199501038</v>
      </c>
      <c r="F63" s="12" t="n">
        <v>0.04436184093356133</v>
      </c>
      <c r="G63" s="7">
        <f>I63 + L63</f>
        <v/>
      </c>
      <c r="H63" s="10" t="inlineStr"/>
      <c r="I63" s="7" t="inlineStr"/>
      <c r="J63" s="10">
        <f>H63 - I63</f>
        <v/>
      </c>
      <c r="K63" s="10" t="inlineStr"/>
      <c r="L63" s="7" t="inlineStr"/>
      <c r="M63" s="10">
        <f>K63 - L63</f>
        <v/>
      </c>
    </row>
    <row r="64">
      <c r="A64" s="19" t="n">
        <v>2026</v>
      </c>
      <c r="B64" s="17" t="inlineStr"/>
      <c r="C64" s="12">
        <f>SUM(D64:F64)</f>
        <v/>
      </c>
      <c r="D64" s="12" t="n">
        <v>0.1538608819246292</v>
      </c>
      <c r="E64" s="12" t="n">
        <v>0.09337728470563889</v>
      </c>
      <c r="F64" s="12" t="n">
        <v>0.01857390068471432</v>
      </c>
      <c r="G64" s="7">
        <f>I64 + L64</f>
        <v/>
      </c>
      <c r="H64" s="10" t="inlineStr"/>
      <c r="I64" s="7" t="inlineStr"/>
      <c r="J64" s="10">
        <f>H64 - I64</f>
        <v/>
      </c>
      <c r="K64" s="10" t="inlineStr"/>
      <c r="L64" s="7" t="inlineStr"/>
      <c r="M64" s="10">
        <f>K64 - L64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O51"/>
  <sheetViews>
    <sheetView workbookViewId="0">
      <selection pane="topLeft" activeCell="D6" activeCellId="0" sqref="D6"/>
    </sheetView>
  </sheetViews>
  <sheetFormatPr baseColWidth="8" defaultRowHeight="15"/>
  <cols>
    <col width="5.4" customWidth="1" min="3" max="3"/>
  </cols>
  <sheetData>
    <row r="1" ht="12.8" customHeight="1">
      <c r="B1" s="26" t="n"/>
      <c r="C1" s="27" t="n"/>
      <c r="D1" s="27" t="n"/>
      <c r="E1" s="27" t="n"/>
      <c r="F1" s="27" t="n"/>
      <c r="G1" s="27" t="n"/>
      <c r="H1" s="27" t="n"/>
      <c r="I1" s="27" t="n"/>
      <c r="J1" s="27" t="n"/>
      <c r="K1" s="27" t="n"/>
      <c r="L1" s="27" t="n"/>
      <c r="M1" s="27" t="n"/>
      <c r="N1" s="27" t="n"/>
      <c r="O1" s="28" t="n"/>
    </row>
    <row r="2" ht="12.8" customHeight="1">
      <c r="B2" s="29" t="inlineStr">
        <is>
          <t>Color</t>
        </is>
      </c>
      <c r="C2" s="30" t="inlineStr">
        <is>
          <t>Year</t>
        </is>
      </c>
      <c r="D2" s="31" t="inlineStr">
        <is>
          <t>Units</t>
        </is>
      </c>
      <c r="E2" s="30" t="inlineStr">
        <is>
          <t>Description</t>
        </is>
      </c>
      <c r="F2" s="30" t="n"/>
      <c r="G2" s="30" t="n"/>
      <c r="H2" s="30" t="n"/>
      <c r="I2" s="30" t="inlineStr">
        <is>
          <t>Source</t>
        </is>
      </c>
      <c r="J2" s="30" t="n"/>
      <c r="K2" s="30" t="n"/>
      <c r="L2" s="30" t="n"/>
      <c r="M2" s="30" t="n"/>
      <c r="N2" s="30" t="n"/>
      <c r="O2" s="32" t="n"/>
    </row>
    <row r="3" ht="12.8" customHeight="1">
      <c r="B3" s="33" t="n"/>
      <c r="C3" s="34" t="inlineStr">
        <is>
          <t>CY</t>
        </is>
      </c>
      <c r="D3" s="34" t="inlineStr">
        <is>
          <t>MAF</t>
        </is>
      </c>
      <c r="E3" s="35" t="inlineStr">
        <is>
          <t>USBR Lower Basin Annual Reports Consumptive Use</t>
        </is>
      </c>
      <c r="O3" s="36" t="n"/>
    </row>
    <row r="4" ht="12.8" customHeight="1">
      <c r="B4" s="37" t="n"/>
      <c r="C4" s="34" t="inlineStr">
        <is>
          <t>CY</t>
        </is>
      </c>
      <c r="D4" s="34" t="inlineStr">
        <is>
          <t>MAF</t>
        </is>
      </c>
      <c r="E4" s="35" t="inlineStr">
        <is>
          <t>USBR Lower Basin Annual Flow</t>
        </is>
      </c>
      <c r="F4" s="35" t="n"/>
      <c r="G4" s="35" t="n"/>
      <c r="O4" s="36" t="n"/>
    </row>
    <row r="5" ht="12.8" customHeight="1">
      <c r="B5" s="38" t="n"/>
      <c r="C5" s="34" t="inlineStr">
        <is>
          <t>CY</t>
        </is>
      </c>
      <c r="D5" s="34" t="inlineStr">
        <is>
          <t>MAF</t>
        </is>
      </c>
      <c r="E5" s="35" t="inlineStr">
        <is>
          <t>USBR Upper Basin Consumptive Use Loss Report</t>
        </is>
      </c>
      <c r="F5" s="35" t="n"/>
      <c r="G5" s="35" t="n"/>
      <c r="O5" s="36" t="n"/>
    </row>
    <row r="6" ht="12.8" customHeight="1">
      <c r="B6" s="39" t="n"/>
      <c r="C6" s="34" t="inlineStr">
        <is>
          <t>CY</t>
        </is>
      </c>
      <c r="D6" s="34" t="inlineStr">
        <is>
          <t>MAF</t>
        </is>
      </c>
      <c r="E6" s="35" t="inlineStr">
        <is>
          <t>USBR Natural Flow</t>
        </is>
      </c>
      <c r="F6" s="35" t="n"/>
      <c r="G6" s="35" t="n"/>
      <c r="O6" s="36" t="n"/>
    </row>
    <row r="7" ht="12.8" customHeight="1">
      <c r="B7" s="40" t="n"/>
      <c r="C7" s="34" t="inlineStr">
        <is>
          <t>WY</t>
        </is>
      </c>
      <c r="D7" s="34" t="inlineStr">
        <is>
          <t>MAF</t>
        </is>
      </c>
      <c r="E7" s="35" t="inlineStr">
        <is>
          <t>USGS Gage</t>
        </is>
      </c>
      <c r="O7" s="36" t="n"/>
    </row>
    <row r="8" ht="12.8" customHeight="1">
      <c r="B8" s="41" t="n"/>
      <c r="C8" s="34" t="inlineStr">
        <is>
          <t>WY</t>
        </is>
      </c>
      <c r="D8" s="34" t="inlineStr">
        <is>
          <t>MAF</t>
        </is>
      </c>
      <c r="E8" s="35" t="inlineStr">
        <is>
          <t>USBR RISE</t>
        </is>
      </c>
      <c r="O8" s="36" t="n"/>
    </row>
    <row r="9" ht="12.8" customHeight="1">
      <c r="B9" s="42" t="n"/>
      <c r="C9" s="34" t="inlineStr">
        <is>
          <t>WY</t>
        </is>
      </c>
      <c r="D9" s="34" t="inlineStr">
        <is>
          <t>Feet</t>
        </is>
      </c>
      <c r="E9" s="35" t="inlineStr">
        <is>
          <t>USBR RISE and USGS</t>
        </is>
      </c>
      <c r="O9" s="36" t="n"/>
    </row>
    <row r="10" ht="12.8" customHeight="1">
      <c r="B10" s="43" t="n"/>
      <c r="C10" s="34" t="n"/>
      <c r="D10" s="34" t="n"/>
      <c r="O10" s="36" t="n"/>
    </row>
    <row r="11" ht="12.8" customHeight="1">
      <c r="B11" s="43" t="n"/>
      <c r="C11" s="34" t="n"/>
      <c r="D11" s="34" t="n"/>
      <c r="O11" s="36" t="n"/>
    </row>
    <row r="12" ht="12.8" customHeight="1">
      <c r="B12" s="43" t="n"/>
      <c r="C12" s="34" t="n"/>
      <c r="D12" s="34" t="n"/>
      <c r="O12" s="36" t="n"/>
    </row>
    <row r="13" ht="12.8" customHeight="1">
      <c r="B13" s="44" t="n"/>
      <c r="C13" s="45" t="n"/>
      <c r="D13" s="45" t="n"/>
      <c r="E13" s="46" t="n"/>
      <c r="F13" s="46" t="n"/>
      <c r="G13" s="46" t="n"/>
      <c r="H13" s="46" t="n"/>
      <c r="I13" s="46" t="n"/>
      <c r="J13" s="46" t="n"/>
      <c r="K13" s="46" t="n"/>
      <c r="L13" s="46" t="n"/>
      <c r="M13" s="46" t="n"/>
      <c r="N13" s="46" t="n"/>
      <c r="O13" s="47" t="n"/>
    </row>
    <row r="14" ht="12.8" customHeight="1">
      <c r="B14" s="35" t="n"/>
      <c r="C14" s="34" t="n"/>
      <c r="D14" s="34" t="n"/>
    </row>
    <row r="15" ht="12.8" customHeight="1">
      <c r="B15" s="35" t="n"/>
      <c r="C15" s="34" t="n"/>
      <c r="D15" s="34" t="n"/>
    </row>
    <row r="16" ht="12.8" customHeight="1">
      <c r="B16" s="35" t="n"/>
      <c r="C16" s="34" t="n"/>
      <c r="D16" s="34" t="n"/>
    </row>
    <row r="17" ht="12.8" customHeight="1">
      <c r="B17" s="35" t="n"/>
      <c r="C17" s="34" t="n"/>
      <c r="D17" s="34" t="n"/>
    </row>
    <row r="18" ht="12.8" customHeight="1">
      <c r="B18" s="35" t="n"/>
      <c r="C18" s="34" t="n"/>
      <c r="D18" s="34" t="n"/>
    </row>
    <row r="19" ht="12.8" customHeight="1">
      <c r="B19" s="35" t="n"/>
      <c r="C19" s="34" t="n"/>
      <c r="D19" s="34" t="n"/>
    </row>
    <row r="20" ht="12.8" customHeight="1">
      <c r="B20" s="35" t="n"/>
      <c r="C20" s="34" t="n"/>
      <c r="D20" s="34" t="n"/>
    </row>
    <row r="21" ht="12.8" customHeight="1">
      <c r="B21" s="35" t="n"/>
      <c r="C21" s="34" t="n"/>
      <c r="D21" s="34" t="n"/>
    </row>
    <row r="22" ht="12.8" customHeight="1">
      <c r="B22" s="35" t="n"/>
      <c r="C22" s="34" t="n"/>
      <c r="D22" s="34" t="n"/>
    </row>
    <row r="23" ht="12.8" customHeight="1">
      <c r="B23" s="35" t="n"/>
      <c r="C23" s="34" t="n"/>
      <c r="D23" s="34" t="n"/>
    </row>
    <row r="24" ht="12.8" customHeight="1">
      <c r="B24" s="35" t="n"/>
      <c r="C24" s="34" t="n"/>
      <c r="D24" s="34" t="n"/>
    </row>
    <row r="25" ht="12.8" customHeight="1">
      <c r="B25" s="35" t="n"/>
      <c r="C25" s="34" t="n"/>
      <c r="D25" s="34" t="n"/>
    </row>
    <row r="26" ht="12.8" customHeight="1">
      <c r="B26" s="35" t="n"/>
      <c r="C26" s="34" t="n"/>
      <c r="D26" s="34" t="n"/>
    </row>
    <row r="27" ht="12.8" customHeight="1">
      <c r="B27" s="35" t="n"/>
      <c r="C27" s="34" t="n"/>
      <c r="D27" s="34" t="n"/>
    </row>
    <row r="28" ht="12.8" customHeight="1">
      <c r="B28" s="35" t="n"/>
      <c r="C28" s="34" t="n"/>
      <c r="D28" s="34" t="n"/>
    </row>
    <row r="29" ht="12.8" customHeight="1">
      <c r="B29" s="35" t="n"/>
      <c r="C29" s="34" t="n"/>
      <c r="D29" s="34" t="n"/>
    </row>
    <row r="30" ht="12.8" customHeight="1">
      <c r="B30" s="35" t="n"/>
      <c r="C30" s="34" t="n"/>
      <c r="D30" s="34" t="n"/>
    </row>
    <row r="31" ht="12.8" customHeight="1">
      <c r="B31" s="35" t="n"/>
      <c r="C31" s="34" t="n"/>
      <c r="D31" s="34" t="n"/>
    </row>
    <row r="32" ht="12.8" customHeight="1">
      <c r="B32" s="35" t="n"/>
      <c r="C32" s="34" t="n"/>
      <c r="D32" s="34" t="n"/>
    </row>
    <row r="33" ht="12.8" customHeight="1">
      <c r="B33" s="35" t="n"/>
      <c r="C33" s="34" t="n"/>
      <c r="D33" s="34" t="n"/>
    </row>
    <row r="34" ht="12.8" customHeight="1">
      <c r="B34" s="35" t="n"/>
      <c r="C34" s="34" t="n"/>
      <c r="D34" s="34" t="n"/>
    </row>
    <row r="35" ht="12.8" customHeight="1">
      <c r="B35" s="35" t="n"/>
      <c r="C35" s="34" t="n"/>
      <c r="D35" s="34" t="n"/>
    </row>
    <row r="36" ht="12.8" customHeight="1">
      <c r="B36" s="35" t="n"/>
      <c r="C36" s="34" t="n"/>
      <c r="D36" s="34" t="n"/>
    </row>
    <row r="37" ht="12.8" customHeight="1">
      <c r="B37" s="35" t="n"/>
      <c r="C37" s="34" t="n"/>
      <c r="D37" s="34" t="n"/>
    </row>
    <row r="38" ht="12.8" customHeight="1">
      <c r="B38" s="35" t="n"/>
      <c r="C38" s="34" t="n"/>
      <c r="D38" s="34" t="n"/>
    </row>
    <row r="39" ht="12.8" customHeight="1">
      <c r="B39" s="35" t="n"/>
      <c r="C39" s="34" t="n"/>
      <c r="D39" s="34" t="n"/>
    </row>
    <row r="40" ht="12.8" customHeight="1">
      <c r="B40" s="35" t="n"/>
      <c r="C40" s="34" t="n"/>
      <c r="D40" s="34" t="n"/>
    </row>
    <row r="41" ht="12.8" customHeight="1">
      <c r="B41" s="35" t="n"/>
      <c r="C41" s="34" t="n"/>
      <c r="D41" s="34" t="n"/>
    </row>
    <row r="42" ht="12.8" customHeight="1">
      <c r="B42" s="35" t="n"/>
      <c r="C42" s="34" t="n"/>
      <c r="D42" s="34" t="n"/>
    </row>
    <row r="43" ht="12.8" customHeight="1">
      <c r="B43" s="35" t="n"/>
    </row>
    <row r="44" ht="12.8" customHeight="1">
      <c r="B44" s="35" t="n"/>
    </row>
    <row r="45" ht="12.8" customHeight="1">
      <c r="B45" s="35" t="n"/>
    </row>
    <row r="46" ht="12.8" customHeight="1">
      <c r="B46" s="35" t="n"/>
    </row>
    <row r="47" ht="12.8" customHeight="1">
      <c r="B47" s="35" t="n"/>
    </row>
    <row r="48" ht="12.8" customHeight="1">
      <c r="B48" s="35" t="n"/>
    </row>
    <row r="49" ht="12.8" customHeight="1">
      <c r="B49" s="35" t="n"/>
    </row>
    <row r="50" ht="12.8" customHeight="1">
      <c r="B50" s="35" t="n"/>
    </row>
    <row r="51" ht="12.8" customHeight="1">
      <c r="B51" s="48" t="n"/>
    </row>
  </sheetData>
  <printOptions horizontalCentered="0" verticalCentered="0" headings="0" gridLines="0" gridLinesSet="1"/>
  <pageMargins left="0.7875" right="0.7875" top="1.05277777777778" bottom="1.05277777777778" header="0.7875" footer="0.7875"/>
  <pageSetup orientation="portrait" paperSize="1" scale="100" fitToHeight="1" fitToWidth="1" firstPageNumber="1" useFirstPageNumber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2026-03-06T16:32:00Z</dcterms:created>
  <dcterms:modified xmlns:dcterms="http://purl.org/dc/terms/" xmlns:xsi="http://www.w3.org/2001/XMLSchema-instance" xsi:type="dcterms:W3CDTF">2026-03-06T16:32:26Z</dcterms:modified>
</cp:coreProperties>
</file>