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525" windowWidth="15015" windowHeight="11700"/>
  </bookViews>
  <sheets>
    <sheet name="Colorado River" sheetId="1" r:id="rId1"/>
    <sheet name="iii(c)" sheetId="2" r:id="rId2"/>
    <sheet name="Notes" sheetId="3" r:id="rId3"/>
  </sheets>
  <calcPr calcId="145621"/>
</workbook>
</file>

<file path=xl/calcChain.xml><?xml version="1.0" encoding="utf-8"?>
<calcChain xmlns="http://schemas.openxmlformats.org/spreadsheetml/2006/main">
  <c r="K64" i="2" l="1"/>
  <c r="J64" i="2"/>
  <c r="H64" i="2"/>
  <c r="K63" i="2"/>
  <c r="J63" i="2"/>
  <c r="H63" i="2"/>
  <c r="K62" i="2"/>
  <c r="J62" i="2"/>
  <c r="H62" i="2"/>
  <c r="K61" i="2"/>
  <c r="J61" i="2"/>
  <c r="H61" i="2"/>
  <c r="K60" i="2"/>
  <c r="J60" i="2"/>
  <c r="H60" i="2"/>
  <c r="K59" i="2"/>
  <c r="J59" i="2"/>
  <c r="H59" i="2"/>
  <c r="K58" i="2"/>
  <c r="J58" i="2"/>
  <c r="H58" i="2"/>
  <c r="K57" i="2"/>
  <c r="J57" i="2"/>
  <c r="H57" i="2"/>
  <c r="K56" i="2"/>
  <c r="J56" i="2"/>
  <c r="H56" i="2"/>
  <c r="K55" i="2"/>
  <c r="J55" i="2"/>
  <c r="H55" i="2"/>
  <c r="K54" i="2"/>
  <c r="J54" i="2"/>
  <c r="H54" i="2"/>
  <c r="K53" i="2"/>
  <c r="J53" i="2"/>
  <c r="H53" i="2"/>
  <c r="K52" i="2"/>
  <c r="J52" i="2"/>
  <c r="H52" i="2"/>
  <c r="K51" i="2"/>
  <c r="J51" i="2"/>
  <c r="H51" i="2"/>
  <c r="K50" i="2"/>
  <c r="J50" i="2"/>
  <c r="H50" i="2"/>
  <c r="K49" i="2"/>
  <c r="J49" i="2"/>
  <c r="H49" i="2"/>
  <c r="K48" i="2"/>
  <c r="J48" i="2"/>
  <c r="H48" i="2"/>
  <c r="K47" i="2"/>
  <c r="J47" i="2"/>
  <c r="H47" i="2"/>
  <c r="K46" i="2"/>
  <c r="J46" i="2"/>
  <c r="H46" i="2"/>
  <c r="K45" i="2"/>
  <c r="J45" i="2"/>
  <c r="H45" i="2"/>
  <c r="K44" i="2"/>
  <c r="J44" i="2"/>
  <c r="H44" i="2"/>
  <c r="K43" i="2"/>
  <c r="J43" i="2"/>
  <c r="H43" i="2"/>
  <c r="K42" i="2"/>
  <c r="J42" i="2"/>
  <c r="H42" i="2"/>
  <c r="K41" i="2"/>
  <c r="J41" i="2"/>
  <c r="H41" i="2"/>
  <c r="K40" i="2"/>
  <c r="J40" i="2"/>
  <c r="H40" i="2"/>
  <c r="K39" i="2"/>
  <c r="J39" i="2"/>
  <c r="H39" i="2"/>
  <c r="K38" i="2"/>
  <c r="J38" i="2"/>
  <c r="H38" i="2"/>
  <c r="K37" i="2"/>
  <c r="J37" i="2"/>
  <c r="H37" i="2"/>
  <c r="K36" i="2"/>
  <c r="J36" i="2"/>
  <c r="H36" i="2"/>
  <c r="K35" i="2"/>
  <c r="J35" i="2"/>
  <c r="H35" i="2"/>
  <c r="K34" i="2"/>
  <c r="J34" i="2"/>
  <c r="H34" i="2"/>
  <c r="K33" i="2"/>
  <c r="J33" i="2"/>
  <c r="H33" i="2"/>
  <c r="K32" i="2"/>
  <c r="J32" i="2"/>
  <c r="H32" i="2"/>
  <c r="K31" i="2"/>
  <c r="J31" i="2"/>
  <c r="H31" i="2"/>
  <c r="K30" i="2"/>
  <c r="J30" i="2"/>
  <c r="H30" i="2"/>
  <c r="K29" i="2"/>
  <c r="J29" i="2"/>
  <c r="H29" i="2"/>
  <c r="K28" i="2"/>
  <c r="J28" i="2"/>
  <c r="H28" i="2"/>
  <c r="K27" i="2"/>
  <c r="J27" i="2"/>
  <c r="H27" i="2"/>
  <c r="K26" i="2"/>
  <c r="J26" i="2"/>
  <c r="H26" i="2"/>
  <c r="K25" i="2"/>
  <c r="J25" i="2"/>
  <c r="H25" i="2"/>
  <c r="K24" i="2"/>
  <c r="J24" i="2"/>
  <c r="H24" i="2"/>
  <c r="K23" i="2"/>
  <c r="J23" i="2"/>
  <c r="H23" i="2"/>
  <c r="K22" i="2"/>
  <c r="J22" i="2"/>
  <c r="H22" i="2"/>
  <c r="K21" i="2"/>
  <c r="J21" i="2"/>
  <c r="H21" i="2"/>
  <c r="K20" i="2"/>
  <c r="J20" i="2"/>
  <c r="H20" i="2"/>
  <c r="K19" i="2"/>
  <c r="J19" i="2"/>
  <c r="H19" i="2"/>
  <c r="K18" i="2"/>
  <c r="J18" i="2"/>
  <c r="H18" i="2"/>
  <c r="K17" i="2"/>
  <c r="J17" i="2"/>
  <c r="H17" i="2"/>
  <c r="K16" i="2"/>
  <c r="J16" i="2"/>
  <c r="H16" i="2"/>
  <c r="K15" i="2"/>
  <c r="J15" i="2"/>
  <c r="H15" i="2"/>
  <c r="K14" i="2"/>
  <c r="J14" i="2"/>
  <c r="H14" i="2"/>
  <c r="K13" i="2"/>
  <c r="J13" i="2"/>
  <c r="H13" i="2"/>
  <c r="K12" i="2"/>
  <c r="J12" i="2"/>
  <c r="H12" i="2"/>
  <c r="K11" i="2"/>
  <c r="J11" i="2"/>
  <c r="H11" i="2"/>
  <c r="K10" i="2"/>
  <c r="J10" i="2"/>
  <c r="H10" i="2"/>
  <c r="K9" i="2"/>
  <c r="J9" i="2"/>
  <c r="H9" i="2"/>
  <c r="K8" i="2"/>
  <c r="J8" i="2"/>
  <c r="H8" i="2"/>
  <c r="K7" i="2"/>
  <c r="J7" i="2"/>
  <c r="H7" i="2"/>
  <c r="K6" i="2"/>
  <c r="J6" i="2"/>
  <c r="H6" i="2"/>
  <c r="K5" i="2"/>
  <c r="J5" i="2"/>
  <c r="H5" i="2"/>
  <c r="K4" i="2"/>
  <c r="J4" i="2"/>
  <c r="H4" i="2"/>
  <c r="K3" i="2"/>
  <c r="J3" i="2"/>
  <c r="H3" i="2"/>
  <c r="K2" i="2"/>
  <c r="J2" i="2"/>
  <c r="H2" i="2"/>
  <c r="AF64" i="1"/>
  <c r="AB64" i="1"/>
  <c r="L64" i="1"/>
  <c r="K64" i="1"/>
  <c r="G64" i="1"/>
  <c r="F64" i="2" s="1"/>
  <c r="B64" i="2" s="1"/>
  <c r="AF63" i="1"/>
  <c r="AB63" i="1"/>
  <c r="K63" i="1"/>
  <c r="L63" i="1" s="1"/>
  <c r="G63" i="1"/>
  <c r="F63" i="2" s="1"/>
  <c r="B63" i="2" s="1"/>
  <c r="AF62" i="1"/>
  <c r="AB62" i="1"/>
  <c r="L62" i="1"/>
  <c r="K62" i="1"/>
  <c r="G62" i="1"/>
  <c r="F62" i="2" s="1"/>
  <c r="B62" i="2" s="1"/>
  <c r="AF61" i="1"/>
  <c r="AB61" i="1"/>
  <c r="K61" i="1"/>
  <c r="L61" i="1" s="1"/>
  <c r="G61" i="1"/>
  <c r="F61" i="2" s="1"/>
  <c r="B61" i="2" s="1"/>
  <c r="AF60" i="1"/>
  <c r="AB60" i="1"/>
  <c r="K60" i="1"/>
  <c r="L60" i="1" s="1"/>
  <c r="G60" i="1"/>
  <c r="F60" i="2" s="1"/>
  <c r="B60" i="2" s="1"/>
  <c r="AF59" i="1"/>
  <c r="AB59" i="1"/>
  <c r="K59" i="1"/>
  <c r="L59" i="1" s="1"/>
  <c r="G59" i="1"/>
  <c r="F59" i="2" s="1"/>
  <c r="B59" i="2" s="1"/>
  <c r="AF58" i="1"/>
  <c r="AB58" i="1"/>
  <c r="L58" i="1"/>
  <c r="K58" i="1"/>
  <c r="G58" i="1"/>
  <c r="F58" i="2" s="1"/>
  <c r="B58" i="2" s="1"/>
  <c r="AF57" i="1"/>
  <c r="AB57" i="1"/>
  <c r="K57" i="1"/>
  <c r="L57" i="1" s="1"/>
  <c r="G57" i="1"/>
  <c r="F57" i="2" s="1"/>
  <c r="B57" i="2" s="1"/>
  <c r="AF56" i="1"/>
  <c r="AB56" i="1"/>
  <c r="L56" i="1"/>
  <c r="K56" i="1"/>
  <c r="G56" i="1"/>
  <c r="F56" i="2" s="1"/>
  <c r="B56" i="2" s="1"/>
  <c r="AF55" i="1"/>
  <c r="AB55" i="1"/>
  <c r="K55" i="1"/>
  <c r="L55" i="1" s="1"/>
  <c r="G55" i="1"/>
  <c r="F55" i="2" s="1"/>
  <c r="B55" i="2" s="1"/>
  <c r="AF54" i="1"/>
  <c r="AB54" i="1"/>
  <c r="L54" i="1"/>
  <c r="K54" i="1"/>
  <c r="G54" i="1"/>
  <c r="F54" i="2" s="1"/>
  <c r="B54" i="2" s="1"/>
  <c r="AF53" i="1"/>
  <c r="AB53" i="1"/>
  <c r="K53" i="1"/>
  <c r="L53" i="1" s="1"/>
  <c r="G53" i="1"/>
  <c r="F53" i="2" s="1"/>
  <c r="B53" i="2" s="1"/>
  <c r="AF52" i="1"/>
  <c r="AB52" i="1"/>
  <c r="K52" i="1"/>
  <c r="L52" i="1" s="1"/>
  <c r="G52" i="1"/>
  <c r="F52" i="2" s="1"/>
  <c r="B52" i="2" s="1"/>
  <c r="AF51" i="1"/>
  <c r="AB51" i="1"/>
  <c r="K51" i="1"/>
  <c r="L51" i="1" s="1"/>
  <c r="G51" i="1"/>
  <c r="F51" i="2" s="1"/>
  <c r="B51" i="2" s="1"/>
  <c r="AF50" i="1"/>
  <c r="AB50" i="1"/>
  <c r="L50" i="1"/>
  <c r="K50" i="1"/>
  <c r="G50" i="1"/>
  <c r="F50" i="2" s="1"/>
  <c r="B50" i="2" s="1"/>
  <c r="AF49" i="1"/>
  <c r="AB49" i="1"/>
  <c r="K49" i="1"/>
  <c r="L49" i="1" s="1"/>
  <c r="G49" i="1"/>
  <c r="F49" i="2" s="1"/>
  <c r="B49" i="2" s="1"/>
  <c r="AF48" i="1"/>
  <c r="AB48" i="1"/>
  <c r="L48" i="1"/>
  <c r="K48" i="1"/>
  <c r="G48" i="1"/>
  <c r="F48" i="2" s="1"/>
  <c r="B48" i="2" s="1"/>
  <c r="AF47" i="1"/>
  <c r="AB47" i="1"/>
  <c r="K47" i="1"/>
  <c r="L47" i="1" s="1"/>
  <c r="G47" i="1"/>
  <c r="F47" i="2" s="1"/>
  <c r="B47" i="2" s="1"/>
  <c r="AF46" i="1"/>
  <c r="AB46" i="1"/>
  <c r="L46" i="1"/>
  <c r="K46" i="1"/>
  <c r="G46" i="1"/>
  <c r="F46" i="2" s="1"/>
  <c r="B46" i="2" s="1"/>
  <c r="AF45" i="1"/>
  <c r="AB45" i="1"/>
  <c r="K45" i="1"/>
  <c r="L45" i="1" s="1"/>
  <c r="G45" i="1"/>
  <c r="F45" i="2" s="1"/>
  <c r="B45" i="2" s="1"/>
  <c r="AF44" i="1"/>
  <c r="K44" i="1"/>
  <c r="L44" i="1" s="1"/>
  <c r="G44" i="1"/>
  <c r="F44" i="2" s="1"/>
  <c r="B44" i="2" s="1"/>
  <c r="AF43" i="1"/>
  <c r="K43" i="1"/>
  <c r="L43" i="1" s="1"/>
  <c r="G43" i="1"/>
  <c r="F43" i="2" s="1"/>
  <c r="B43" i="2" s="1"/>
  <c r="AF42" i="1"/>
  <c r="K42" i="1"/>
  <c r="L42" i="1" s="1"/>
  <c r="G42" i="1"/>
  <c r="F42" i="2" s="1"/>
  <c r="B42" i="2" s="1"/>
  <c r="AF41" i="1"/>
  <c r="K41" i="1"/>
  <c r="L41" i="1" s="1"/>
  <c r="G41" i="1"/>
  <c r="F41" i="2" s="1"/>
  <c r="B41" i="2" s="1"/>
  <c r="AF40" i="1"/>
  <c r="K40" i="1"/>
  <c r="L40" i="1" s="1"/>
  <c r="G40" i="1"/>
  <c r="F40" i="2" s="1"/>
  <c r="B40" i="2" s="1"/>
  <c r="AF39" i="1"/>
  <c r="K39" i="1"/>
  <c r="L39" i="1" s="1"/>
  <c r="G39" i="1"/>
  <c r="F39" i="2" s="1"/>
  <c r="B39" i="2" s="1"/>
  <c r="AF38" i="1"/>
  <c r="K38" i="1"/>
  <c r="L38" i="1" s="1"/>
  <c r="G38" i="1"/>
  <c r="F38" i="2" s="1"/>
  <c r="B38" i="2" s="1"/>
  <c r="AF37" i="1"/>
  <c r="K37" i="1"/>
  <c r="L37" i="1" s="1"/>
  <c r="G37" i="1"/>
  <c r="F37" i="2" s="1"/>
  <c r="B37" i="2" s="1"/>
  <c r="AF36" i="1"/>
  <c r="K36" i="1"/>
  <c r="L36" i="1" s="1"/>
  <c r="G36" i="1"/>
  <c r="F36" i="2" s="1"/>
  <c r="B36" i="2" s="1"/>
  <c r="AF35" i="1"/>
  <c r="K35" i="1"/>
  <c r="L35" i="1" s="1"/>
  <c r="G35" i="1"/>
  <c r="F35" i="2" s="1"/>
  <c r="B35" i="2" s="1"/>
  <c r="AF34" i="1"/>
  <c r="K34" i="1"/>
  <c r="L34" i="1" s="1"/>
  <c r="G34" i="1"/>
  <c r="F34" i="2" s="1"/>
  <c r="B34" i="2" s="1"/>
  <c r="AF33" i="1"/>
  <c r="K33" i="1"/>
  <c r="L33" i="1" s="1"/>
  <c r="G33" i="1"/>
  <c r="F33" i="2" s="1"/>
  <c r="B33" i="2" s="1"/>
  <c r="AF32" i="1"/>
  <c r="K32" i="1"/>
  <c r="L32" i="1" s="1"/>
  <c r="G32" i="1"/>
  <c r="F32" i="2" s="1"/>
  <c r="B32" i="2" s="1"/>
  <c r="AF31" i="1"/>
  <c r="K31" i="1"/>
  <c r="L31" i="1" s="1"/>
  <c r="G31" i="1"/>
  <c r="F31" i="2" s="1"/>
  <c r="B31" i="2" s="1"/>
  <c r="AF30" i="1"/>
  <c r="K30" i="1"/>
  <c r="L30" i="1" s="1"/>
  <c r="G30" i="1"/>
  <c r="F30" i="2" s="1"/>
  <c r="B30" i="2" s="1"/>
  <c r="AF29" i="1"/>
  <c r="K29" i="1"/>
  <c r="L29" i="1" s="1"/>
  <c r="G29" i="1"/>
  <c r="F29" i="2" s="1"/>
  <c r="B29" i="2" s="1"/>
  <c r="AF28" i="1"/>
  <c r="K28" i="1"/>
  <c r="L28" i="1" s="1"/>
  <c r="G28" i="1"/>
  <c r="F28" i="2" s="1"/>
  <c r="B28" i="2" s="1"/>
  <c r="AF27" i="1"/>
  <c r="K27" i="1"/>
  <c r="L27" i="1" s="1"/>
  <c r="G27" i="1"/>
  <c r="F27" i="2" s="1"/>
  <c r="B27" i="2" s="1"/>
  <c r="AF26" i="1"/>
  <c r="K26" i="1"/>
  <c r="L26" i="1" s="1"/>
  <c r="G26" i="1"/>
  <c r="F26" i="2" s="1"/>
  <c r="B26" i="2" s="1"/>
  <c r="AF25" i="1"/>
  <c r="K25" i="1"/>
  <c r="L25" i="1" s="1"/>
  <c r="G25" i="1"/>
  <c r="F25" i="2" s="1"/>
  <c r="B25" i="2" s="1"/>
  <c r="AF24" i="1"/>
  <c r="K24" i="1"/>
  <c r="L24" i="1" s="1"/>
  <c r="G24" i="1"/>
  <c r="F24" i="2" s="1"/>
  <c r="B24" i="2" s="1"/>
  <c r="AF23" i="1"/>
  <c r="K23" i="1"/>
  <c r="L23" i="1" s="1"/>
  <c r="G23" i="1"/>
  <c r="F23" i="2" s="1"/>
  <c r="B23" i="2" s="1"/>
  <c r="AF22" i="1"/>
  <c r="K22" i="1"/>
  <c r="L22" i="1" s="1"/>
  <c r="G22" i="1"/>
  <c r="F22" i="2" s="1"/>
  <c r="B22" i="2" s="1"/>
  <c r="AF21" i="1"/>
  <c r="K21" i="1"/>
  <c r="L21" i="1" s="1"/>
  <c r="G21" i="1"/>
  <c r="F21" i="2" s="1"/>
  <c r="B21" i="2" s="1"/>
  <c r="AF20" i="1"/>
  <c r="K20" i="1"/>
  <c r="L20" i="1" s="1"/>
  <c r="G20" i="1"/>
  <c r="F20" i="2" s="1"/>
  <c r="B20" i="2" s="1"/>
  <c r="AF19" i="1"/>
  <c r="K19" i="1"/>
  <c r="L19" i="1" s="1"/>
  <c r="G19" i="1"/>
  <c r="F19" i="2" s="1"/>
  <c r="B19" i="2" s="1"/>
  <c r="AF18" i="1"/>
  <c r="K18" i="1"/>
  <c r="L18" i="1" s="1"/>
  <c r="G18" i="1"/>
  <c r="F18" i="2" s="1"/>
  <c r="B18" i="2" s="1"/>
  <c r="AF17" i="1"/>
  <c r="K17" i="1"/>
  <c r="L17" i="1" s="1"/>
  <c r="G17" i="1"/>
  <c r="F17" i="2" s="1"/>
  <c r="B17" i="2" s="1"/>
  <c r="AF16" i="1"/>
  <c r="K16" i="1"/>
  <c r="L16" i="1" s="1"/>
  <c r="G16" i="1"/>
  <c r="F16" i="2" s="1"/>
  <c r="B16" i="2" s="1"/>
  <c r="AF15" i="1"/>
  <c r="K15" i="1"/>
  <c r="L15" i="1" s="1"/>
  <c r="G15" i="1"/>
  <c r="F15" i="2" s="1"/>
  <c r="B15" i="2" s="1"/>
  <c r="AF14" i="1"/>
  <c r="K14" i="1"/>
  <c r="L14" i="1" s="1"/>
  <c r="G14" i="1"/>
  <c r="F14" i="2" s="1"/>
  <c r="B14" i="2" s="1"/>
  <c r="AF13" i="1"/>
  <c r="K13" i="1"/>
  <c r="L13" i="1" s="1"/>
  <c r="G13" i="1"/>
  <c r="F13" i="2" s="1"/>
  <c r="B13" i="2" s="1"/>
  <c r="AF12" i="1"/>
  <c r="K12" i="1"/>
  <c r="L12" i="1" s="1"/>
  <c r="G12" i="1"/>
  <c r="F12" i="2" s="1"/>
  <c r="B12" i="2" s="1"/>
  <c r="AF11" i="1"/>
  <c r="K11" i="1"/>
  <c r="L11" i="1" s="1"/>
  <c r="G11" i="1"/>
  <c r="F11" i="2" s="1"/>
  <c r="B11" i="2" s="1"/>
  <c r="AF10" i="1"/>
  <c r="K10" i="1"/>
  <c r="L10" i="1" s="1"/>
  <c r="G10" i="1"/>
  <c r="F10" i="2" s="1"/>
  <c r="B10" i="2" s="1"/>
  <c r="AF9" i="1"/>
  <c r="K9" i="1"/>
  <c r="L9" i="1" s="1"/>
  <c r="G9" i="1"/>
  <c r="F9" i="2" s="1"/>
  <c r="B9" i="2" s="1"/>
  <c r="AF8" i="1"/>
  <c r="K8" i="1"/>
  <c r="L8" i="1" s="1"/>
  <c r="G8" i="1"/>
  <c r="F8" i="2" s="1"/>
  <c r="B8" i="2" s="1"/>
  <c r="AF7" i="1"/>
  <c r="K7" i="1"/>
  <c r="L7" i="1" s="1"/>
  <c r="G7" i="1"/>
  <c r="F7" i="2" s="1"/>
  <c r="B7" i="2" s="1"/>
  <c r="AF6" i="1"/>
  <c r="K6" i="1"/>
  <c r="L6" i="1" s="1"/>
  <c r="G6" i="1"/>
  <c r="F6" i="2" s="1"/>
  <c r="B6" i="2" s="1"/>
  <c r="AF5" i="1"/>
  <c r="K5" i="1"/>
  <c r="L5" i="1" s="1"/>
  <c r="G5" i="1"/>
  <c r="F5" i="2" s="1"/>
  <c r="B5" i="2" s="1"/>
  <c r="AF4" i="1"/>
  <c r="K4" i="1"/>
  <c r="L4" i="1" s="1"/>
  <c r="G4" i="1"/>
  <c r="F4" i="2" s="1"/>
  <c r="B4" i="2" s="1"/>
  <c r="AF3" i="1"/>
  <c r="K3" i="1"/>
  <c r="L3" i="1" s="1"/>
  <c r="G3" i="1"/>
  <c r="F3" i="2" s="1"/>
  <c r="B3" i="2" s="1"/>
  <c r="AF2" i="1"/>
  <c r="K2" i="1"/>
  <c r="L2" i="1" s="1"/>
  <c r="G2" i="1"/>
  <c r="F2" i="2" s="1"/>
  <c r="B2" i="2" s="1"/>
</calcChain>
</file>

<file path=xl/sharedStrings.xml><?xml version="1.0" encoding="utf-8"?>
<sst xmlns="http://schemas.openxmlformats.org/spreadsheetml/2006/main" count="325" uniqueCount="61">
  <si>
    <t>Year</t>
  </si>
  <si>
    <t>Natural Lees Ferry</t>
  </si>
  <si>
    <t>Natural Border</t>
  </si>
  <si>
    <t>NV</t>
  </si>
  <si>
    <t>AZ</t>
  </si>
  <si>
    <t>CA</t>
  </si>
  <si>
    <t>Lower Basin CU</t>
  </si>
  <si>
    <t>Mexico</t>
  </si>
  <si>
    <t>Mead Evaporation</t>
  </si>
  <si>
    <t>Hoover Release</t>
  </si>
  <si>
    <t>Hv-Mx</t>
  </si>
  <si>
    <t>Diff 7.5</t>
  </si>
  <si>
    <t>Hoover USGS</t>
  </si>
  <si>
    <t>Diamond Creek</t>
  </si>
  <si>
    <t>Mead</t>
  </si>
  <si>
    <t>Powell</t>
  </si>
  <si>
    <t>Powell Evaporation</t>
  </si>
  <si>
    <t>Glen Canyon</t>
  </si>
  <si>
    <t>Lees Ferry USGS</t>
  </si>
  <si>
    <t>Inflow</t>
  </si>
  <si>
    <t>Inflow Unregulated</t>
  </si>
  <si>
    <t>Upper Basin CU</t>
  </si>
  <si>
    <t>CO</t>
  </si>
  <si>
    <t>UT</t>
  </si>
  <si>
    <t>WY</t>
  </si>
  <si>
    <t>NM</t>
  </si>
  <si>
    <t>AZ_</t>
  </si>
  <si>
    <t>GC Inflow</t>
  </si>
  <si>
    <t>Mead Elevation</t>
  </si>
  <si>
    <t>Powell Elevation</t>
  </si>
  <si>
    <t>Salton Elevation</t>
  </si>
  <si>
    <t>Salton Inflow</t>
  </si>
  <si>
    <t>Alamo River</t>
  </si>
  <si>
    <t>New River</t>
  </si>
  <si>
    <t>Whitewater</t>
  </si>
  <si>
    <t>03/04/2026 11:49AM</t>
  </si>
  <si>
    <t>iii(c)</t>
  </si>
  <si>
    <t xml:space="preserve"> = </t>
  </si>
  <si>
    <t xml:space="preserve"> - (</t>
  </si>
  <si>
    <t>LOWER CU</t>
  </si>
  <si>
    <t xml:space="preserve"> + </t>
  </si>
  <si>
    <t>UPPER CU</t>
  </si>
  <si>
    <t>)</t>
  </si>
  <si>
    <t>MX TREATY</t>
  </si>
  <si>
    <t>=</t>
  </si>
  <si>
    <t>- (</t>
  </si>
  <si>
    <t>+</t>
  </si>
  <si>
    <t>Color</t>
  </si>
  <si>
    <t>Units</t>
  </si>
  <si>
    <t>Description</t>
  </si>
  <si>
    <t>Source</t>
  </si>
  <si>
    <t>CY</t>
  </si>
  <si>
    <t>MAF</t>
  </si>
  <si>
    <t>USBR Lower Basin Annual Reports Consumptive Use</t>
  </si>
  <si>
    <t>USBR Lower Basin Annual Flow</t>
  </si>
  <si>
    <t>USBR Upper Basin Consumptive Use Loss Report</t>
  </si>
  <si>
    <t>USBR Natural Flow</t>
  </si>
  <si>
    <t>USGS Gage</t>
  </si>
  <si>
    <t>USBR RISE</t>
  </si>
  <si>
    <t>Feet</t>
  </si>
  <si>
    <t>USBR RISE and USGS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</si>
</sst>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\-#,##0.00"/>
  </numFmts>
  <fonts count="3" x14ac:knownFonts="1">
    <font>
      <sz val="11"/>
      <color theme="1"/>
      <name val="Calibri"/>
      <family val="2"/>
      <scheme val="minor"/>
    </font>
    <font>
      <sz val="10"/>
      <color rgb="FF000000"/>
      <name val="Arial Narrow"/>
    </font>
    <font>
      <sz val="1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B3CAC7"/>
        <bgColor rgb="FFB3CAC7"/>
      </patternFill>
    </fill>
    <fill>
      <patternFill patternType="solid">
        <fgColor rgb="FFE8FFE0"/>
        <bgColor rgb="FFE8FFE0"/>
      </patternFill>
    </fill>
    <fill>
      <patternFill patternType="solid">
        <fgColor rgb="FFFFF0F0"/>
        <bgColor rgb="FFFFF0F0"/>
      </patternFill>
    </fill>
    <fill>
      <patternFill patternType="solid">
        <fgColor rgb="FFFFFFD0"/>
        <bgColor rgb="FFFFFFD0"/>
      </patternFill>
    </fill>
    <fill>
      <patternFill patternType="solid">
        <fgColor rgb="FFE0F0FF"/>
        <bgColor rgb="FFE0F0FF"/>
      </patternFill>
    </fill>
    <fill>
      <patternFill patternType="solid">
        <fgColor rgb="FFFFB66C"/>
        <bgColor rgb="FFFFB66C"/>
      </patternFill>
    </fill>
    <fill>
      <patternFill patternType="solid">
        <fgColor rgb="FFFFE0FF"/>
        <bgColor rgb="FFFFE0FF"/>
      </patternFill>
    </fill>
    <fill>
      <patternFill patternType="solid">
        <fgColor rgb="FFFFE6E6"/>
        <bgColor rgb="FFFFE0FF"/>
      </patternFill>
    </fill>
    <fill>
      <patternFill patternType="solid">
        <fgColor rgb="FFB3CAC7"/>
        <bgColor rgb="FF99CCFF"/>
      </patternFill>
    </fill>
    <fill>
      <patternFill patternType="solid">
        <fgColor rgb="FFFFB66C"/>
        <bgColor rgb="FFFF99CC"/>
      </patternFill>
    </fill>
    <fill>
      <patternFill patternType="solid">
        <fgColor rgb="FFE8FFE0"/>
        <bgColor rgb="FFFFFFD0"/>
      </patternFill>
    </fill>
    <fill>
      <patternFill patternType="solid">
        <fgColor rgb="FFFFFFD0"/>
        <bgColor rgb="FFE8FFE0"/>
      </patternFill>
    </fill>
    <fill>
      <patternFill patternType="solid">
        <fgColor rgb="FFE0F0FF"/>
        <bgColor rgb="FFCCFFFF"/>
      </patternFill>
    </fill>
    <fill>
      <patternFill patternType="solid">
        <fgColor rgb="FFFFE0FF"/>
        <bgColor rgb="FFFFE6E6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" xfId="0" applyFont="1" applyBorder="1"/>
    <xf numFmtId="2" fontId="1" fillId="3" borderId="0" xfId="0" applyNumberFormat="1" applyFont="1" applyFill="1"/>
    <xf numFmtId="2" fontId="1" fillId="3" borderId="2" xfId="0" applyNumberFormat="1" applyFont="1" applyFill="1" applyBorder="1"/>
    <xf numFmtId="2" fontId="1" fillId="4" borderId="0" xfId="0" applyNumberFormat="1" applyFont="1" applyFill="1"/>
    <xf numFmtId="2" fontId="1" fillId="4" borderId="1" xfId="0" applyNumberFormat="1" applyFont="1" applyFill="1" applyBorder="1"/>
    <xf numFmtId="2" fontId="1" fillId="2" borderId="0" xfId="0" applyNumberFormat="1" applyFont="1" applyFill="1"/>
    <xf numFmtId="2" fontId="1" fillId="0" borderId="0" xfId="0" applyNumberFormat="1" applyFont="1"/>
    <xf numFmtId="164" fontId="1" fillId="0" borderId="0" xfId="0" applyNumberFormat="1" applyFont="1"/>
    <xf numFmtId="2" fontId="1" fillId="5" borderId="0" xfId="0" applyNumberFormat="1" applyFont="1" applyFill="1"/>
    <xf numFmtId="2" fontId="1" fillId="6" borderId="3" xfId="0" applyNumberFormat="1" applyFont="1" applyFill="1" applyBorder="1"/>
    <xf numFmtId="2" fontId="1" fillId="6" borderId="0" xfId="0" applyNumberFormat="1" applyFont="1" applyFill="1"/>
    <xf numFmtId="2" fontId="1" fillId="7" borderId="0" xfId="0" applyNumberFormat="1" applyFont="1" applyFill="1"/>
    <xf numFmtId="2" fontId="1" fillId="7" borderId="1" xfId="0" applyNumberFormat="1" applyFont="1" applyFill="1" applyBorder="1"/>
    <xf numFmtId="2" fontId="1" fillId="8" borderId="0" xfId="0" applyNumberFormat="1" applyFont="1" applyFill="1"/>
    <xf numFmtId="0" fontId="1" fillId="0" borderId="0" xfId="0" applyFont="1"/>
    <xf numFmtId="2" fontId="1" fillId="0" borderId="0" xfId="0" applyNumberFormat="1" applyFont="1" applyAlignment="1">
      <alignment horizontal="center" vertical="center"/>
    </xf>
    <xf numFmtId="164" fontId="0" fillId="0" borderId="0" xfId="0" applyNumberFormat="1"/>
    <xf numFmtId="0" fontId="0" fillId="0" borderId="0" xfId="0" applyAlignment="1">
      <alignment horizontal="center" vertical="center"/>
    </xf>
    <xf numFmtId="0" fontId="1" fillId="3" borderId="0" xfId="0" applyFont="1" applyFill="1"/>
    <xf numFmtId="0" fontId="1" fillId="4" borderId="0" xfId="0" applyFont="1" applyFill="1"/>
    <xf numFmtId="0" fontId="1" fillId="7" borderId="0" xfId="0" applyFont="1" applyFill="1"/>
    <xf numFmtId="0" fontId="2" fillId="0" borderId="7" xfId="0" applyFont="1" applyBorder="1" applyAlignment="1"/>
    <xf numFmtId="0" fontId="2" fillId="0" borderId="8" xfId="0" applyFont="1" applyBorder="1" applyAlignment="1"/>
    <xf numFmtId="0" fontId="2" fillId="0" borderId="9" xfId="0" applyFont="1" applyBorder="1" applyAlignment="1"/>
    <xf numFmtId="0" fontId="2" fillId="0" borderId="10" xfId="0" applyFont="1" applyBorder="1" applyAlignment="1"/>
    <xf numFmtId="0" fontId="2" fillId="0" borderId="11" xfId="0" applyFont="1" applyBorder="1" applyAlignme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/>
    <xf numFmtId="0" fontId="2" fillId="9" borderId="13" xfId="0" applyFont="1" applyFill="1" applyBorder="1" applyAlignme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14" xfId="0" applyFont="1" applyBorder="1" applyAlignment="1"/>
    <xf numFmtId="0" fontId="2" fillId="10" borderId="13" xfId="0" applyFont="1" applyFill="1" applyBorder="1" applyAlignment="1"/>
    <xf numFmtId="0" fontId="2" fillId="11" borderId="15" xfId="0" applyFont="1" applyFill="1" applyBorder="1" applyAlignment="1"/>
    <xf numFmtId="0" fontId="2" fillId="12" borderId="15" xfId="0" applyFont="1" applyFill="1" applyBorder="1" applyAlignment="1"/>
    <xf numFmtId="0" fontId="2" fillId="13" borderId="15" xfId="0" applyFont="1" applyFill="1" applyBorder="1" applyAlignment="1"/>
    <xf numFmtId="0" fontId="2" fillId="14" borderId="15" xfId="0" applyFont="1" applyFill="1" applyBorder="1" applyAlignment="1"/>
    <xf numFmtId="0" fontId="2" fillId="15" borderId="15" xfId="0" applyFont="1" applyFill="1" applyBorder="1" applyAlignment="1"/>
    <xf numFmtId="0" fontId="2" fillId="0" borderId="16" xfId="0" applyFont="1" applyBorder="1" applyAlignment="1"/>
    <xf numFmtId="0" fontId="2" fillId="0" borderId="17" xfId="0" applyFont="1" applyBorder="1" applyAlignment="1"/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/>
    <xf numFmtId="0" fontId="2" fillId="0" borderId="19" xfId="0" applyFont="1" applyBorder="1" applyAlignment="1"/>
    <xf numFmtId="0" fontId="2" fillId="0" borderId="15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4"/>
  <sheetViews>
    <sheetView tabSelected="1"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35" width="5" customWidth="1"/>
  </cols>
  <sheetData>
    <row r="1" spans="1:36" ht="24.9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3" t="s">
        <v>34</v>
      </c>
      <c r="AJ1" t="s">
        <v>35</v>
      </c>
    </row>
    <row r="2" spans="1:36" x14ac:dyDescent="0.25">
      <c r="A2" s="4">
        <v>1964</v>
      </c>
      <c r="B2" s="5">
        <v>10.414057</v>
      </c>
      <c r="C2" s="6">
        <v>10.69969</v>
      </c>
      <c r="D2" s="7">
        <v>2.5297E-2</v>
      </c>
      <c r="E2" s="7">
        <v>1.127176</v>
      </c>
      <c r="F2" s="7">
        <v>5.0647330000000004</v>
      </c>
      <c r="G2" s="8">
        <f t="shared" ref="G2:G33" si="0">SUM(D2:F2)</f>
        <v>6.217206</v>
      </c>
      <c r="H2" s="9"/>
      <c r="I2" s="10"/>
      <c r="J2" s="9"/>
      <c r="K2" s="10">
        <f t="shared" ref="K2:K33" si="1">J2 - H2</f>
        <v>0</v>
      </c>
      <c r="L2" s="11">
        <f t="shared" ref="L2:L33" si="2">K2-7.5</f>
        <v>-7.5</v>
      </c>
      <c r="M2" s="12">
        <v>8.2341117858886719</v>
      </c>
      <c r="N2" s="12"/>
      <c r="O2" s="13">
        <v>11.6230001449585</v>
      </c>
      <c r="P2" s="14">
        <v>4.0973000526428223</v>
      </c>
      <c r="Q2" s="15">
        <v>7.3775164783000946E-2</v>
      </c>
      <c r="R2" s="12">
        <v>2.4134824275970459</v>
      </c>
      <c r="S2" s="12">
        <v>2.4134690761566162</v>
      </c>
      <c r="T2" s="12">
        <v>6.6464009284973136</v>
      </c>
      <c r="U2" s="12">
        <v>7.4916081428527832</v>
      </c>
      <c r="V2" s="16"/>
      <c r="W2" s="15"/>
      <c r="X2" s="15"/>
      <c r="Y2" s="15"/>
      <c r="Z2" s="15"/>
      <c r="AA2" s="15"/>
      <c r="AB2" s="12"/>
      <c r="AC2" s="17">
        <v>1093.489990234375</v>
      </c>
      <c r="AD2" s="17">
        <v>3491.68994140625</v>
      </c>
      <c r="AE2" s="17"/>
      <c r="AF2" s="12">
        <f t="shared" ref="AF2:AF33" si="3">SUM(AG2:AI2)</f>
        <v>1.0793508067727089</v>
      </c>
      <c r="AG2" s="12">
        <v>0.60715270042419434</v>
      </c>
      <c r="AH2" s="12">
        <v>0.39554336667060852</v>
      </c>
      <c r="AI2" s="12">
        <v>7.6654739677906036E-2</v>
      </c>
    </row>
    <row r="3" spans="1:36" x14ac:dyDescent="0.25">
      <c r="A3" s="4">
        <v>1965</v>
      </c>
      <c r="B3" s="5">
        <v>19.416658999999999</v>
      </c>
      <c r="C3" s="6">
        <v>20.840675999999998</v>
      </c>
      <c r="D3" s="7">
        <v>2.2688E-2</v>
      </c>
      <c r="E3" s="7">
        <v>1.0085310000000001</v>
      </c>
      <c r="F3" s="7">
        <v>4.8999870000000003</v>
      </c>
      <c r="G3" s="8">
        <f t="shared" si="0"/>
        <v>5.9312060000000004</v>
      </c>
      <c r="H3" s="9">
        <v>1.5</v>
      </c>
      <c r="I3" s="10"/>
      <c r="J3" s="9"/>
      <c r="K3" s="10">
        <f t="shared" si="1"/>
        <v>-1.5</v>
      </c>
      <c r="L3" s="11">
        <f t="shared" si="2"/>
        <v>-9</v>
      </c>
      <c r="M3" s="12">
        <v>7.9167981147766113</v>
      </c>
      <c r="N3" s="12"/>
      <c r="O3" s="13">
        <v>14.708000183105471</v>
      </c>
      <c r="P3" s="14">
        <v>6.2617998123168954</v>
      </c>
      <c r="Q3" s="15">
        <v>0.16605308651924131</v>
      </c>
      <c r="R3" s="12">
        <v>10.820072174072269</v>
      </c>
      <c r="S3" s="12">
        <v>10.82000732421875</v>
      </c>
      <c r="T3" s="12">
        <v>13.704891204833981</v>
      </c>
      <c r="U3" s="12">
        <v>15.04644775390625</v>
      </c>
      <c r="V3" s="16"/>
      <c r="W3" s="15"/>
      <c r="X3" s="15"/>
      <c r="Y3" s="15"/>
      <c r="Z3" s="15"/>
      <c r="AA3" s="15"/>
      <c r="AB3" s="12"/>
      <c r="AC3" s="17">
        <v>1124.7900390625</v>
      </c>
      <c r="AD3" s="17">
        <v>3530.1201171875</v>
      </c>
      <c r="AE3" s="17"/>
      <c r="AF3" s="12">
        <f t="shared" si="3"/>
        <v>0.96920926868915558</v>
      </c>
      <c r="AG3" s="12">
        <v>0.53593653440475464</v>
      </c>
      <c r="AH3" s="12">
        <v>0.35045737028121948</v>
      </c>
      <c r="AI3" s="12">
        <v>8.2815364003181458E-2</v>
      </c>
    </row>
    <row r="4" spans="1:36" x14ac:dyDescent="0.25">
      <c r="A4" s="4">
        <v>1966</v>
      </c>
      <c r="B4" s="5">
        <v>10.162126000000001</v>
      </c>
      <c r="C4" s="6">
        <v>11.234654000000001</v>
      </c>
      <c r="D4" s="7">
        <v>2.6626E-2</v>
      </c>
      <c r="E4" s="7">
        <v>1.0730550000000001</v>
      </c>
      <c r="F4" s="7">
        <v>5.0969119999999997</v>
      </c>
      <c r="G4" s="8">
        <f t="shared" si="0"/>
        <v>6.196593</v>
      </c>
      <c r="H4" s="9">
        <v>1.5</v>
      </c>
      <c r="I4" s="10"/>
      <c r="J4" s="9">
        <v>7.7809999999999997</v>
      </c>
      <c r="K4" s="10">
        <f t="shared" si="1"/>
        <v>6.2809999999999997</v>
      </c>
      <c r="L4" s="11">
        <f t="shared" si="2"/>
        <v>-1.2190000000000003</v>
      </c>
      <c r="M4" s="12">
        <v>7.7686734199523926</v>
      </c>
      <c r="N4" s="12"/>
      <c r="O4" s="13">
        <v>15.00399971008301</v>
      </c>
      <c r="P4" s="14">
        <v>6.2192997932434082</v>
      </c>
      <c r="Q4" s="15">
        <v>0.21657536923885351</v>
      </c>
      <c r="R4" s="12">
        <v>7.8543119430541992</v>
      </c>
      <c r="S4" s="12">
        <v>7.8542594909667969</v>
      </c>
      <c r="T4" s="12">
        <v>8.547917366027832</v>
      </c>
      <c r="U4" s="12">
        <v>8.6889410018920898</v>
      </c>
      <c r="V4" s="16"/>
      <c r="W4" s="15"/>
      <c r="X4" s="15"/>
      <c r="Y4" s="15"/>
      <c r="Z4" s="15"/>
      <c r="AA4" s="15"/>
      <c r="AB4" s="12"/>
      <c r="AC4" s="17">
        <v>1127.589965820312</v>
      </c>
      <c r="AD4" s="17">
        <v>3529.4599609375</v>
      </c>
      <c r="AE4" s="17"/>
      <c r="AF4" s="12">
        <f t="shared" si="3"/>
        <v>1.0434581264853477</v>
      </c>
      <c r="AG4" s="12">
        <v>0.58338487148284912</v>
      </c>
      <c r="AH4" s="12">
        <v>0.37651607394218439</v>
      </c>
      <c r="AI4" s="12">
        <v>8.3557181060314178E-2</v>
      </c>
    </row>
    <row r="5" spans="1:36" x14ac:dyDescent="0.25">
      <c r="A5" s="4">
        <v>1967</v>
      </c>
      <c r="B5" s="5">
        <v>11.505464</v>
      </c>
      <c r="C5" s="6">
        <v>12.290233000000001</v>
      </c>
      <c r="D5" s="7">
        <v>2.7133999999999998E-2</v>
      </c>
      <c r="E5" s="7">
        <v>1.0424370000000001</v>
      </c>
      <c r="F5" s="7">
        <v>4.8867339999999997</v>
      </c>
      <c r="G5" s="8">
        <f t="shared" si="0"/>
        <v>5.9563049999999995</v>
      </c>
      <c r="H5" s="9">
        <v>1.5</v>
      </c>
      <c r="I5" s="10"/>
      <c r="J5" s="9">
        <v>7.9320000000000004</v>
      </c>
      <c r="K5" s="10">
        <f t="shared" si="1"/>
        <v>6.4320000000000004</v>
      </c>
      <c r="L5" s="11">
        <f t="shared" si="2"/>
        <v>-1.0679999999999996</v>
      </c>
      <c r="M5" s="12">
        <v>7.8321242332458496</v>
      </c>
      <c r="N5" s="12"/>
      <c r="O5" s="13">
        <v>14.375</v>
      </c>
      <c r="P5" s="14">
        <v>6.157599925994873</v>
      </c>
      <c r="Q5" s="15">
        <v>0.1919751763343811</v>
      </c>
      <c r="R5" s="12">
        <v>7.7973842620849609</v>
      </c>
      <c r="S5" s="12">
        <v>7.7973346710205078</v>
      </c>
      <c r="T5" s="12">
        <v>8.2492237091064453</v>
      </c>
      <c r="U5" s="12">
        <v>8.9791030883789062</v>
      </c>
      <c r="V5" s="16"/>
      <c r="W5" s="15"/>
      <c r="X5" s="15"/>
      <c r="Y5" s="15"/>
      <c r="Z5" s="15"/>
      <c r="AA5" s="15"/>
      <c r="AB5" s="12"/>
      <c r="AC5" s="17">
        <v>1130.199951171875</v>
      </c>
      <c r="AD5" s="17">
        <v>3528.489990234375</v>
      </c>
      <c r="AE5" s="17"/>
      <c r="AF5" s="12">
        <f t="shared" si="3"/>
        <v>1.0956052467226982</v>
      </c>
      <c r="AG5" s="12">
        <v>0.62974625825881958</v>
      </c>
      <c r="AH5" s="12">
        <v>0.38642343878746033</v>
      </c>
      <c r="AI5" s="12">
        <v>7.9435549676418304E-2</v>
      </c>
    </row>
    <row r="6" spans="1:36" x14ac:dyDescent="0.25">
      <c r="A6" s="4">
        <v>1968</v>
      </c>
      <c r="B6" s="5">
        <v>13.654500000000001</v>
      </c>
      <c r="C6" s="6">
        <v>14.389854</v>
      </c>
      <c r="D6" s="7">
        <v>3.356E-2</v>
      </c>
      <c r="E6" s="7">
        <v>1.0973980000000001</v>
      </c>
      <c r="F6" s="7">
        <v>5.072533</v>
      </c>
      <c r="G6" s="8">
        <f t="shared" si="0"/>
        <v>6.2034909999999996</v>
      </c>
      <c r="H6" s="9">
        <v>1.5</v>
      </c>
      <c r="I6" s="10"/>
      <c r="J6" s="9">
        <v>7.8380000000000001</v>
      </c>
      <c r="K6" s="10">
        <f t="shared" si="1"/>
        <v>6.3380000000000001</v>
      </c>
      <c r="L6" s="11">
        <f t="shared" si="2"/>
        <v>-1.1619999999999999</v>
      </c>
      <c r="M6" s="12">
        <v>7.8304386138916016</v>
      </c>
      <c r="N6" s="12"/>
      <c r="O6" s="13">
        <v>15.01799964904785</v>
      </c>
      <c r="P6" s="14">
        <v>7.2706999778747559</v>
      </c>
      <c r="Q6" s="15">
        <v>0.21355199813842771</v>
      </c>
      <c r="R6" s="12">
        <v>8.3338489532470703</v>
      </c>
      <c r="S6" s="12">
        <v>8.3338003158569336</v>
      </c>
      <c r="T6" s="12">
        <v>9.9259662628173828</v>
      </c>
      <c r="U6" s="12">
        <v>10.31893157958984</v>
      </c>
      <c r="V6" s="16"/>
      <c r="W6" s="15"/>
      <c r="X6" s="15"/>
      <c r="Y6" s="15"/>
      <c r="Z6" s="15"/>
      <c r="AA6" s="15"/>
      <c r="AB6" s="12"/>
      <c r="AC6" s="17">
        <v>1136.43994140625</v>
      </c>
      <c r="AD6" s="17">
        <v>3545.35009765625</v>
      </c>
      <c r="AE6" s="17"/>
      <c r="AF6" s="12">
        <f t="shared" si="3"/>
        <v>1.0671823173761368</v>
      </c>
      <c r="AG6" s="12">
        <v>0.60146415233612061</v>
      </c>
      <c r="AH6" s="12">
        <v>0.38558840751647949</v>
      </c>
      <c r="AI6" s="12">
        <v>8.0129757523536682E-2</v>
      </c>
    </row>
    <row r="7" spans="1:36" x14ac:dyDescent="0.25">
      <c r="A7" s="4">
        <v>1969</v>
      </c>
      <c r="B7" s="5">
        <v>14.915964000000001</v>
      </c>
      <c r="C7" s="6">
        <v>15.891007</v>
      </c>
      <c r="D7" s="7">
        <v>3.7392000000000002E-2</v>
      </c>
      <c r="E7" s="7">
        <v>1.138085</v>
      </c>
      <c r="F7" s="7">
        <v>4.8965269999999999</v>
      </c>
      <c r="G7" s="8">
        <f t="shared" si="0"/>
        <v>6.0720039999999997</v>
      </c>
      <c r="H7" s="9">
        <v>1.5</v>
      </c>
      <c r="I7" s="10"/>
      <c r="J7" s="9">
        <v>7.8920000000000003</v>
      </c>
      <c r="K7" s="10">
        <f t="shared" si="1"/>
        <v>6.3920000000000003</v>
      </c>
      <c r="L7" s="11">
        <f t="shared" si="2"/>
        <v>-1.1079999999999997</v>
      </c>
      <c r="M7" s="12">
        <v>7.9855251312255859</v>
      </c>
      <c r="N7" s="12"/>
      <c r="O7" s="13">
        <v>16.132999420166019</v>
      </c>
      <c r="P7" s="14">
        <v>9.3910999298095703</v>
      </c>
      <c r="Q7" s="15">
        <v>0.27093100547790527</v>
      </c>
      <c r="R7" s="12">
        <v>8.8233499526977539</v>
      </c>
      <c r="S7" s="12">
        <v>8.823298454284668</v>
      </c>
      <c r="T7" s="12">
        <v>11.508458137512211</v>
      </c>
      <c r="U7" s="12">
        <v>11.52042198181152</v>
      </c>
      <c r="V7" s="16"/>
      <c r="W7" s="15"/>
      <c r="X7" s="15"/>
      <c r="Y7" s="15"/>
      <c r="Z7" s="15"/>
      <c r="AA7" s="15"/>
      <c r="AB7" s="12"/>
      <c r="AC7" s="17">
        <v>1146.859985351562</v>
      </c>
      <c r="AD7" s="17">
        <v>3573.320068359375</v>
      </c>
      <c r="AE7" s="17"/>
      <c r="AF7" s="12">
        <f t="shared" si="3"/>
        <v>1.0644847527146339</v>
      </c>
      <c r="AG7" s="12">
        <v>0.5998416543006897</v>
      </c>
      <c r="AH7" s="12">
        <v>0.37643074989318848</v>
      </c>
      <c r="AI7" s="12">
        <v>8.8212348520755768E-2</v>
      </c>
    </row>
    <row r="8" spans="1:36" x14ac:dyDescent="0.25">
      <c r="A8" s="4">
        <v>1970</v>
      </c>
      <c r="B8" s="5">
        <v>14.947995000000001</v>
      </c>
      <c r="C8" s="6">
        <v>15.626758000000001</v>
      </c>
      <c r="D8" s="7">
        <v>3.8308000000000002E-2</v>
      </c>
      <c r="E8" s="7">
        <v>1.201441</v>
      </c>
      <c r="F8" s="7">
        <v>5.0150180000000004</v>
      </c>
      <c r="G8" s="8">
        <f t="shared" si="0"/>
        <v>6.2547670000000002</v>
      </c>
      <c r="H8" s="9">
        <v>1.5</v>
      </c>
      <c r="I8" s="10"/>
      <c r="J8" s="9">
        <v>8.0229999999999997</v>
      </c>
      <c r="K8" s="10">
        <f t="shared" si="1"/>
        <v>6.5229999999999997</v>
      </c>
      <c r="L8" s="11">
        <f t="shared" si="2"/>
        <v>-0.97700000000000031</v>
      </c>
      <c r="M8" s="12">
        <v>7.8944244384765616</v>
      </c>
      <c r="N8" s="12"/>
      <c r="O8" s="13">
        <v>16.768999099731449</v>
      </c>
      <c r="P8" s="14">
        <v>11.654899597167971</v>
      </c>
      <c r="Q8" s="15">
        <v>0.32339146733284002</v>
      </c>
      <c r="R8" s="12">
        <v>8.6722507476806641</v>
      </c>
      <c r="S8" s="12">
        <v>8.6721982955932617</v>
      </c>
      <c r="T8" s="12">
        <v>11.75806713104248</v>
      </c>
      <c r="U8" s="12">
        <v>11.99177169799805</v>
      </c>
      <c r="V8" s="16"/>
      <c r="W8" s="15"/>
      <c r="X8" s="15"/>
      <c r="Y8" s="15"/>
      <c r="Z8" s="15"/>
      <c r="AA8" s="15"/>
      <c r="AB8" s="12"/>
      <c r="AC8" s="17">
        <v>1152.579956054688</v>
      </c>
      <c r="AD8" s="17">
        <v>3598.8701171875</v>
      </c>
      <c r="AE8" s="17"/>
      <c r="AF8" s="12">
        <f t="shared" si="3"/>
        <v>1.0723690018057823</v>
      </c>
      <c r="AG8" s="12">
        <v>0.60578805208206177</v>
      </c>
      <c r="AH8" s="12">
        <v>0.38924390077590942</v>
      </c>
      <c r="AI8" s="12">
        <v>7.7337048947811127E-2</v>
      </c>
    </row>
    <row r="9" spans="1:36" x14ac:dyDescent="0.25">
      <c r="A9" s="4">
        <v>1971</v>
      </c>
      <c r="B9" s="5">
        <v>14.898633</v>
      </c>
      <c r="C9" s="6">
        <v>15.348401000000001</v>
      </c>
      <c r="D9" s="7">
        <v>5.0585999999999999E-2</v>
      </c>
      <c r="E9" s="7">
        <v>1.2969299999999999</v>
      </c>
      <c r="F9" s="7">
        <v>5.1742679999999996</v>
      </c>
      <c r="G9" s="8">
        <f t="shared" si="0"/>
        <v>6.5217839999999994</v>
      </c>
      <c r="H9" s="9">
        <v>1.5</v>
      </c>
      <c r="I9" s="10"/>
      <c r="J9" s="9">
        <v>8.1639999999999997</v>
      </c>
      <c r="K9" s="10">
        <f t="shared" si="1"/>
        <v>6.6639999999999997</v>
      </c>
      <c r="L9" s="11">
        <f t="shared" si="2"/>
        <v>-0.8360000000000003</v>
      </c>
      <c r="M9" s="12">
        <v>8.2151298522949219</v>
      </c>
      <c r="N9" s="12"/>
      <c r="O9" s="13">
        <v>16.88599967956543</v>
      </c>
      <c r="P9" s="14">
        <v>13.17450046539307</v>
      </c>
      <c r="Q9" s="15">
        <v>0.38374653458595281</v>
      </c>
      <c r="R9" s="12">
        <v>8.5907297134399414</v>
      </c>
      <c r="S9" s="12">
        <v>8.5906782150268555</v>
      </c>
      <c r="T9" s="12">
        <v>11.04157733917236</v>
      </c>
      <c r="U9" s="12">
        <v>11.797831535339361</v>
      </c>
      <c r="V9" s="16">
        <v>3.6585670000000001</v>
      </c>
      <c r="W9" s="15">
        <v>1.849613</v>
      </c>
      <c r="X9" s="15">
        <v>0.76843300000000003</v>
      </c>
      <c r="Y9" s="15">
        <v>0.368477</v>
      </c>
      <c r="Z9" s="15">
        <v>0.19262599999999999</v>
      </c>
      <c r="AA9" s="15">
        <v>1.11E-2</v>
      </c>
      <c r="AB9" s="12"/>
      <c r="AC9" s="17">
        <v>1153.609985351562</v>
      </c>
      <c r="AD9" s="17">
        <v>3614.25</v>
      </c>
      <c r="AE9" s="17"/>
      <c r="AF9" s="12">
        <f t="shared" si="3"/>
        <v>1.1588359475135803</v>
      </c>
      <c r="AG9" s="12">
        <v>0.66673183441162109</v>
      </c>
      <c r="AH9" s="12">
        <v>0.41573300957679749</v>
      </c>
      <c r="AI9" s="12">
        <v>7.6371103525161743E-2</v>
      </c>
    </row>
    <row r="10" spans="1:36" x14ac:dyDescent="0.25">
      <c r="A10" s="4">
        <v>1972</v>
      </c>
      <c r="B10" s="5">
        <v>13.114746999999999</v>
      </c>
      <c r="C10" s="6">
        <v>13.590672</v>
      </c>
      <c r="D10" s="7">
        <v>8.1050999999999998E-2</v>
      </c>
      <c r="E10" s="7">
        <v>1.2030430000000001</v>
      </c>
      <c r="F10" s="7">
        <v>5.2306350000000004</v>
      </c>
      <c r="G10" s="8">
        <f t="shared" si="0"/>
        <v>6.5147290000000009</v>
      </c>
      <c r="H10" s="9">
        <v>1.5</v>
      </c>
      <c r="I10" s="10"/>
      <c r="J10" s="9">
        <v>8.0990000000000002</v>
      </c>
      <c r="K10" s="10">
        <f t="shared" si="1"/>
        <v>6.5990000000000002</v>
      </c>
      <c r="L10" s="11">
        <f t="shared" si="2"/>
        <v>-0.9009999999999998</v>
      </c>
      <c r="M10" s="12">
        <v>8.267573356628418</v>
      </c>
      <c r="N10" s="12"/>
      <c r="O10" s="13">
        <v>17.45100021362305</v>
      </c>
      <c r="P10" s="14">
        <v>12.08829975128174</v>
      </c>
      <c r="Q10" s="15">
        <v>0.38971045613288879</v>
      </c>
      <c r="R10" s="12">
        <v>9.3107681274414062</v>
      </c>
      <c r="S10" s="12">
        <v>9.3107137680053711</v>
      </c>
      <c r="T10" s="12">
        <v>8.7974128723144531</v>
      </c>
      <c r="U10" s="12">
        <v>9.3284740447998047</v>
      </c>
      <c r="V10" s="16">
        <v>3.7397</v>
      </c>
      <c r="W10" s="15">
        <v>1.906067</v>
      </c>
      <c r="X10" s="15">
        <v>0.788636</v>
      </c>
      <c r="Y10" s="15">
        <v>0.35557100000000003</v>
      </c>
      <c r="Z10" s="15">
        <v>0.20372399999999999</v>
      </c>
      <c r="AA10" s="15">
        <v>1.2200000000000001E-2</v>
      </c>
      <c r="AB10" s="12"/>
      <c r="AC10" s="17">
        <v>1158.489990234375</v>
      </c>
      <c r="AD10" s="17">
        <v>3603.39990234375</v>
      </c>
      <c r="AE10" s="17"/>
      <c r="AF10" s="12">
        <f t="shared" si="3"/>
        <v>1.1550593748688698</v>
      </c>
      <c r="AG10" s="12">
        <v>0.65194112062454224</v>
      </c>
      <c r="AH10" s="12">
        <v>0.41406887769699102</v>
      </c>
      <c r="AI10" s="12">
        <v>8.9049376547336578E-2</v>
      </c>
    </row>
    <row r="11" spans="1:36" x14ac:dyDescent="0.25">
      <c r="A11" s="4">
        <v>1973</v>
      </c>
      <c r="B11" s="5">
        <v>18.042449000000001</v>
      </c>
      <c r="C11" s="6">
        <v>19.182017999999999</v>
      </c>
      <c r="D11" s="7">
        <v>9.2648999999999995E-2</v>
      </c>
      <c r="E11" s="7">
        <v>1.271933</v>
      </c>
      <c r="F11" s="7">
        <v>5.3175470000000002</v>
      </c>
      <c r="G11" s="8">
        <f t="shared" si="0"/>
        <v>6.6821289999999998</v>
      </c>
      <c r="H11" s="9">
        <v>1.5</v>
      </c>
      <c r="I11" s="10"/>
      <c r="J11" s="9">
        <v>8.3019999999999996</v>
      </c>
      <c r="K11" s="10">
        <f t="shared" si="1"/>
        <v>6.8019999999999996</v>
      </c>
      <c r="L11" s="11">
        <f t="shared" si="2"/>
        <v>-0.6980000000000004</v>
      </c>
      <c r="M11" s="12">
        <v>7.9366726875305176</v>
      </c>
      <c r="N11" s="12"/>
      <c r="O11" s="13">
        <v>20.17600059509277</v>
      </c>
      <c r="P11" s="14">
        <v>16.735599517822269</v>
      </c>
      <c r="Q11" s="15">
        <v>0.42130330204963679</v>
      </c>
      <c r="R11" s="12">
        <v>10.108059883117679</v>
      </c>
      <c r="S11" s="12">
        <v>10.108004570007321</v>
      </c>
      <c r="T11" s="12">
        <v>15.397269248962401</v>
      </c>
      <c r="U11" s="12">
        <v>15.973640441894529</v>
      </c>
      <c r="V11" s="16">
        <v>3.636568</v>
      </c>
      <c r="W11" s="15">
        <v>1.661791</v>
      </c>
      <c r="X11" s="15">
        <v>0.76751599999999998</v>
      </c>
      <c r="Y11" s="15">
        <v>0.34870099999999998</v>
      </c>
      <c r="Z11" s="15">
        <v>0.311832</v>
      </c>
      <c r="AA11" s="15">
        <v>1.14E-2</v>
      </c>
      <c r="AB11" s="12"/>
      <c r="AC11" s="17">
        <v>1180.260009765625</v>
      </c>
      <c r="AD11" s="17">
        <v>3646.02001953125</v>
      </c>
      <c r="AE11" s="17"/>
      <c r="AF11" s="12">
        <f t="shared" si="3"/>
        <v>1.1583539545536041</v>
      </c>
      <c r="AG11" s="12">
        <v>0.6327630877494812</v>
      </c>
      <c r="AH11" s="12">
        <v>0.42925426363945007</v>
      </c>
      <c r="AI11" s="12">
        <v>9.6336603164672852E-2</v>
      </c>
    </row>
    <row r="12" spans="1:36" x14ac:dyDescent="0.25">
      <c r="A12" s="4">
        <v>1974</v>
      </c>
      <c r="B12" s="5">
        <v>12.909535999999999</v>
      </c>
      <c r="C12" s="6">
        <v>13.219728999999999</v>
      </c>
      <c r="D12" s="7">
        <v>9.4889000000000001E-2</v>
      </c>
      <c r="E12" s="7">
        <v>1.325631</v>
      </c>
      <c r="F12" s="7">
        <v>5.41404</v>
      </c>
      <c r="G12" s="8">
        <f t="shared" si="0"/>
        <v>6.8345599999999997</v>
      </c>
      <c r="H12" s="9">
        <v>1.5</v>
      </c>
      <c r="I12" s="10"/>
      <c r="J12" s="9">
        <v>8.7319999999999993</v>
      </c>
      <c r="K12" s="10">
        <f t="shared" si="1"/>
        <v>7.2319999999999993</v>
      </c>
      <c r="L12" s="11">
        <f t="shared" si="2"/>
        <v>-0.26800000000000068</v>
      </c>
      <c r="M12" s="12">
        <v>8.8463659286499023</v>
      </c>
      <c r="N12" s="12"/>
      <c r="O12" s="13">
        <v>19.357999801635739</v>
      </c>
      <c r="P12" s="14">
        <v>17.44160079956055</v>
      </c>
      <c r="Q12" s="15">
        <v>0.52067804336547852</v>
      </c>
      <c r="R12" s="12">
        <v>8.2660789489746094</v>
      </c>
      <c r="S12" s="12">
        <v>8.2660255432128906</v>
      </c>
      <c r="T12" s="12">
        <v>9.9889335632324219</v>
      </c>
      <c r="U12" s="12">
        <v>9.9701433181762695</v>
      </c>
      <c r="V12" s="16">
        <v>4.0611379999999997</v>
      </c>
      <c r="W12" s="15">
        <v>2.0010059999999998</v>
      </c>
      <c r="X12" s="15">
        <v>0.80664599999999997</v>
      </c>
      <c r="Y12" s="15">
        <v>0.41627999999999998</v>
      </c>
      <c r="Z12" s="15">
        <v>0.20271400000000001</v>
      </c>
      <c r="AA12" s="15">
        <v>1.9125E-2</v>
      </c>
      <c r="AB12" s="12"/>
      <c r="AC12" s="17">
        <v>1173.989990234375</v>
      </c>
      <c r="AD12" s="17">
        <v>3651.72998046875</v>
      </c>
      <c r="AE12" s="17"/>
      <c r="AF12" s="12">
        <f t="shared" si="3"/>
        <v>1.2183694317936897</v>
      </c>
      <c r="AG12" s="12">
        <v>0.68727648258209229</v>
      </c>
      <c r="AH12" s="12">
        <v>0.43752723932266241</v>
      </c>
      <c r="AI12" s="12">
        <v>9.3565709888935089E-2</v>
      </c>
    </row>
    <row r="13" spans="1:36" x14ac:dyDescent="0.25">
      <c r="A13" s="4">
        <v>1975</v>
      </c>
      <c r="B13" s="5">
        <v>16.494364000000001</v>
      </c>
      <c r="C13" s="6">
        <v>16.79327</v>
      </c>
      <c r="D13" s="7">
        <v>7.2139999999999996E-2</v>
      </c>
      <c r="E13" s="7">
        <v>1.3580030000000001</v>
      </c>
      <c r="F13" s="7">
        <v>4.9837049999999996</v>
      </c>
      <c r="G13" s="8">
        <f t="shared" si="0"/>
        <v>6.4138479999999998</v>
      </c>
      <c r="H13" s="9">
        <v>1.5</v>
      </c>
      <c r="I13" s="10"/>
      <c r="J13" s="9">
        <v>8.3670000000000009</v>
      </c>
      <c r="K13" s="10">
        <f t="shared" si="1"/>
        <v>6.8670000000000009</v>
      </c>
      <c r="L13" s="11">
        <f t="shared" si="2"/>
        <v>-0.63299999999999912</v>
      </c>
      <c r="M13" s="12">
        <v>8.3718433380126953</v>
      </c>
      <c r="N13" s="12"/>
      <c r="O13" s="13">
        <v>20.153999328613281</v>
      </c>
      <c r="P13" s="14">
        <v>19.580499649047852</v>
      </c>
      <c r="Q13" s="15">
        <v>0.53708529472351074</v>
      </c>
      <c r="R13" s="12">
        <v>9.2551336288452148</v>
      </c>
      <c r="S13" s="12">
        <v>9.2550783157348633</v>
      </c>
      <c r="T13" s="12">
        <v>12.366263389587401</v>
      </c>
      <c r="U13" s="12">
        <v>13.09549617767334</v>
      </c>
      <c r="V13" s="16">
        <v>3.8871730000000002</v>
      </c>
      <c r="W13" s="15">
        <v>1.926749</v>
      </c>
      <c r="X13" s="15">
        <v>0.67024600000000001</v>
      </c>
      <c r="Y13" s="15">
        <v>0.32991599999999999</v>
      </c>
      <c r="Z13" s="15">
        <v>0.29375099999999998</v>
      </c>
      <c r="AA13" s="15">
        <v>2.3674000000000001E-2</v>
      </c>
      <c r="AB13" s="12"/>
      <c r="AC13" s="17">
        <v>1180.099975585938</v>
      </c>
      <c r="AD13" s="17">
        <v>3668.06005859375</v>
      </c>
      <c r="AE13" s="17"/>
      <c r="AF13" s="12">
        <f t="shared" si="3"/>
        <v>1.1954307779669762</v>
      </c>
      <c r="AG13" s="12">
        <v>0.66993510723114014</v>
      </c>
      <c r="AH13" s="12">
        <v>0.43299904465675348</v>
      </c>
      <c r="AI13" s="12">
        <v>9.2496626079082489E-2</v>
      </c>
    </row>
    <row r="14" spans="1:36" x14ac:dyDescent="0.25">
      <c r="A14" s="4">
        <v>1976</v>
      </c>
      <c r="B14" s="5">
        <v>11.070774999999999</v>
      </c>
      <c r="C14" s="6">
        <v>11.603972000000001</v>
      </c>
      <c r="D14" s="7">
        <v>7.3191999999999993E-2</v>
      </c>
      <c r="E14" s="7">
        <v>1.248</v>
      </c>
      <c r="F14" s="7">
        <v>4.7065939999999999</v>
      </c>
      <c r="G14" s="8">
        <f t="shared" si="0"/>
        <v>6.0277859999999999</v>
      </c>
      <c r="H14" s="9">
        <v>1.5000599999999999</v>
      </c>
      <c r="I14" s="10"/>
      <c r="J14" s="9">
        <v>7.9269999999999996</v>
      </c>
      <c r="K14" s="10">
        <f t="shared" si="1"/>
        <v>6.4269400000000001</v>
      </c>
      <c r="L14" s="11">
        <f t="shared" si="2"/>
        <v>-1.0730599999999999</v>
      </c>
      <c r="M14" s="12">
        <v>8.3201541900634766</v>
      </c>
      <c r="N14" s="12"/>
      <c r="O14" s="13">
        <v>20.0620002746582</v>
      </c>
      <c r="P14" s="14">
        <v>19.030300140380859</v>
      </c>
      <c r="Q14" s="15">
        <v>0.56355816125869751</v>
      </c>
      <c r="R14" s="12">
        <v>8.4820356369018555</v>
      </c>
      <c r="S14" s="12">
        <v>8.4819850921630859</v>
      </c>
      <c r="T14" s="12">
        <v>8.7137670516967773</v>
      </c>
      <c r="U14" s="12">
        <v>8.4310102462768555</v>
      </c>
      <c r="V14" s="16">
        <v>3.7531699999999999</v>
      </c>
      <c r="W14" s="15">
        <v>1.7927379999999999</v>
      </c>
      <c r="X14" s="15">
        <v>0.66393199999999997</v>
      </c>
      <c r="Y14" s="15">
        <v>0.32453799999999999</v>
      </c>
      <c r="Z14" s="15">
        <v>0.29166599999999998</v>
      </c>
      <c r="AA14" s="15">
        <v>3.0506999999999999E-2</v>
      </c>
      <c r="AB14" s="12"/>
      <c r="AC14" s="17">
        <v>1179.400024414062</v>
      </c>
      <c r="AD14" s="17">
        <v>3664</v>
      </c>
      <c r="AE14" s="17"/>
      <c r="AF14" s="12">
        <f t="shared" si="3"/>
        <v>1.2250596880912781</v>
      </c>
      <c r="AG14" s="12">
        <v>0.66806870698928833</v>
      </c>
      <c r="AH14" s="12">
        <v>0.44342207908630371</v>
      </c>
      <c r="AI14" s="12">
        <v>0.11356890201568599</v>
      </c>
    </row>
    <row r="15" spans="1:36" x14ac:dyDescent="0.25">
      <c r="A15" s="4">
        <v>1977</v>
      </c>
      <c r="B15" s="5">
        <v>5.4563160000000002</v>
      </c>
      <c r="C15" s="6">
        <v>5.9418759999999997</v>
      </c>
      <c r="D15" s="7">
        <v>7.3174000000000003E-2</v>
      </c>
      <c r="E15" s="7">
        <v>1.231274</v>
      </c>
      <c r="F15" s="7">
        <v>5.0973430000000004</v>
      </c>
      <c r="G15" s="8">
        <f t="shared" si="0"/>
        <v>6.4017910000000002</v>
      </c>
      <c r="H15" s="9">
        <v>1.5</v>
      </c>
      <c r="I15" s="10"/>
      <c r="J15" s="9">
        <v>7.8730000000000002</v>
      </c>
      <c r="K15" s="10">
        <f t="shared" si="1"/>
        <v>6.3730000000000002</v>
      </c>
      <c r="L15" s="11">
        <f t="shared" si="2"/>
        <v>-1.1269999999999998</v>
      </c>
      <c r="M15" s="12">
        <v>7.561699390411377</v>
      </c>
      <c r="N15" s="12"/>
      <c r="O15" s="13">
        <v>20.204999923706051</v>
      </c>
      <c r="P15" s="14">
        <v>15.62430000305176</v>
      </c>
      <c r="Q15" s="15">
        <v>0.50779664516448975</v>
      </c>
      <c r="R15" s="12">
        <v>8.260401725769043</v>
      </c>
      <c r="S15" s="12">
        <v>8.2603530883789062</v>
      </c>
      <c r="T15" s="12">
        <v>5.4816932678222656</v>
      </c>
      <c r="U15" s="12">
        <v>3.5286374092102051</v>
      </c>
      <c r="V15" s="16">
        <v>3.1209549999999999</v>
      </c>
      <c r="W15" s="15">
        <v>1.6679440000000001</v>
      </c>
      <c r="X15" s="15">
        <v>0.410466</v>
      </c>
      <c r="Y15" s="15">
        <v>0.23149700000000001</v>
      </c>
      <c r="Z15" s="15">
        <v>0.21915599999999999</v>
      </c>
      <c r="AA15" s="15">
        <v>3.3870999999999998E-2</v>
      </c>
      <c r="AB15" s="12"/>
      <c r="AC15" s="17">
        <v>1180.47998046875</v>
      </c>
      <c r="AD15" s="17">
        <v>3636.699951171875</v>
      </c>
      <c r="AE15" s="17"/>
      <c r="AF15" s="12">
        <f t="shared" si="3"/>
        <v>1.1422402858734131</v>
      </c>
      <c r="AG15" s="12">
        <v>0.62118363380432129</v>
      </c>
      <c r="AH15" s="12">
        <v>0.42275047302246088</v>
      </c>
      <c r="AI15" s="12">
        <v>9.8306179046630859E-2</v>
      </c>
    </row>
    <row r="16" spans="1:36" x14ac:dyDescent="0.25">
      <c r="A16" s="4">
        <v>1978</v>
      </c>
      <c r="B16" s="5">
        <v>15.12154</v>
      </c>
      <c r="C16" s="6">
        <v>16.315687</v>
      </c>
      <c r="D16" s="7">
        <v>7.1292999999999995E-2</v>
      </c>
      <c r="E16" s="7">
        <v>1.234942</v>
      </c>
      <c r="F16" s="7">
        <v>4.5033399999999997</v>
      </c>
      <c r="G16" s="8">
        <f t="shared" si="0"/>
        <v>5.8095749999999997</v>
      </c>
      <c r="H16" s="9">
        <v>1.5</v>
      </c>
      <c r="I16" s="10"/>
      <c r="J16" s="9">
        <v>7.476</v>
      </c>
      <c r="K16" s="10">
        <f t="shared" si="1"/>
        <v>5.976</v>
      </c>
      <c r="L16" s="11">
        <f t="shared" si="2"/>
        <v>-1.524</v>
      </c>
      <c r="M16" s="12">
        <v>7.6838412284851074</v>
      </c>
      <c r="N16" s="12"/>
      <c r="O16" s="13">
        <v>20.868999481201168</v>
      </c>
      <c r="P16" s="14">
        <v>16.030000686645511</v>
      </c>
      <c r="Q16" s="15">
        <v>0.46798631548881531</v>
      </c>
      <c r="R16" s="12">
        <v>8.3536643981933594</v>
      </c>
      <c r="S16" s="12">
        <v>8.3536148071289063</v>
      </c>
      <c r="T16" s="12">
        <v>9.452509880065918</v>
      </c>
      <c r="U16" s="12">
        <v>11.05930233001709</v>
      </c>
      <c r="V16" s="16">
        <v>4.0010770000000004</v>
      </c>
      <c r="W16" s="15">
        <v>2.0389949999999999</v>
      </c>
      <c r="X16" s="15">
        <v>0.70204999999999995</v>
      </c>
      <c r="Y16" s="15">
        <v>0.35769499999999999</v>
      </c>
      <c r="Z16" s="15">
        <v>0.32449600000000001</v>
      </c>
      <c r="AA16" s="15">
        <v>3.2875000000000001E-2</v>
      </c>
      <c r="AB16" s="12"/>
      <c r="AC16" s="17">
        <v>1185.430053710938</v>
      </c>
      <c r="AD16" s="17">
        <v>3640.169921875</v>
      </c>
      <c r="AE16" s="17"/>
      <c r="AF16" s="12">
        <f t="shared" si="3"/>
        <v>1.0616761669516563</v>
      </c>
      <c r="AG16" s="12">
        <v>0.59088236093521118</v>
      </c>
      <c r="AH16" s="12">
        <v>0.38071104884147638</v>
      </c>
      <c r="AI16" s="12">
        <v>9.0082757174968719E-2</v>
      </c>
    </row>
    <row r="17" spans="1:35" x14ac:dyDescent="0.25">
      <c r="A17" s="4">
        <v>1979</v>
      </c>
      <c r="B17" s="5">
        <v>17.384184999999999</v>
      </c>
      <c r="C17" s="6">
        <v>18.921647</v>
      </c>
      <c r="D17" s="7">
        <v>6.0074000000000002E-2</v>
      </c>
      <c r="E17" s="7">
        <v>1.1508529999999999</v>
      </c>
      <c r="F17" s="7">
        <v>4.7884229999999999</v>
      </c>
      <c r="G17" s="8">
        <f t="shared" si="0"/>
        <v>5.9993499999999997</v>
      </c>
      <c r="H17" s="9">
        <v>1.7</v>
      </c>
      <c r="I17" s="10"/>
      <c r="J17" s="9">
        <v>7.7210000000000001</v>
      </c>
      <c r="K17" s="10">
        <f t="shared" si="1"/>
        <v>6.0209999999999999</v>
      </c>
      <c r="L17" s="11">
        <f t="shared" si="2"/>
        <v>-1.4790000000000001</v>
      </c>
      <c r="M17" s="12">
        <v>7.3877897262573242</v>
      </c>
      <c r="N17" s="12"/>
      <c r="O17" s="13">
        <v>22.242000579833981</v>
      </c>
      <c r="P17" s="14">
        <v>20.988800048828121</v>
      </c>
      <c r="Q17" s="15">
        <v>0.54180908203125</v>
      </c>
      <c r="R17" s="12">
        <v>8.2965002059936523</v>
      </c>
      <c r="S17" s="12">
        <v>8.2964515686035156</v>
      </c>
      <c r="T17" s="12">
        <v>14.201746940612789</v>
      </c>
      <c r="U17" s="12">
        <v>14.18906307220459</v>
      </c>
      <c r="V17" s="16">
        <v>4.0700130000000003</v>
      </c>
      <c r="W17" s="15">
        <v>1.866412</v>
      </c>
      <c r="X17" s="15">
        <v>0.74572899999999998</v>
      </c>
      <c r="Y17" s="15">
        <v>0.35935800000000001</v>
      </c>
      <c r="Z17" s="15">
        <v>0.41582400000000003</v>
      </c>
      <c r="AA17" s="15">
        <v>3.3912999999999999E-2</v>
      </c>
      <c r="AB17" s="12"/>
      <c r="AC17" s="17">
        <v>1195.300048828125</v>
      </c>
      <c r="AD17" s="17">
        <v>3678.10009765625</v>
      </c>
      <c r="AE17" s="17"/>
      <c r="AF17" s="12">
        <f t="shared" si="3"/>
        <v>1.1747729927301407</v>
      </c>
      <c r="AG17" s="12">
        <v>0.62893301248550415</v>
      </c>
      <c r="AH17" s="12">
        <v>0.45059031248092651</v>
      </c>
      <c r="AI17" s="12">
        <v>9.5249667763710022E-2</v>
      </c>
    </row>
    <row r="18" spans="1:35" x14ac:dyDescent="0.25">
      <c r="A18" s="4">
        <v>1980</v>
      </c>
      <c r="B18" s="5">
        <v>17.395909</v>
      </c>
      <c r="C18" s="6">
        <v>19.145522</v>
      </c>
      <c r="D18" s="7">
        <v>9.2737E-2</v>
      </c>
      <c r="E18" s="7">
        <v>1.221563</v>
      </c>
      <c r="F18" s="7">
        <v>4.7254959999999997</v>
      </c>
      <c r="G18" s="8">
        <f t="shared" si="0"/>
        <v>6.0397959999999999</v>
      </c>
      <c r="H18" s="9">
        <v>1.7</v>
      </c>
      <c r="I18" s="10"/>
      <c r="J18" s="9">
        <v>11.09</v>
      </c>
      <c r="K18" s="10">
        <f t="shared" si="1"/>
        <v>9.39</v>
      </c>
      <c r="L18" s="11">
        <f t="shared" si="2"/>
        <v>1.8900000000000006</v>
      </c>
      <c r="M18" s="12">
        <v>9.9575986862182617</v>
      </c>
      <c r="N18" s="12"/>
      <c r="O18" s="13">
        <v>23.63699913024902</v>
      </c>
      <c r="P18" s="14">
        <v>22.419599533081051</v>
      </c>
      <c r="Q18" s="15">
        <v>0.63234275579452515</v>
      </c>
      <c r="R18" s="12">
        <v>10.90748310089111</v>
      </c>
      <c r="S18" s="12">
        <v>10.907418251037599</v>
      </c>
      <c r="T18" s="12">
        <v>12.84927940368652</v>
      </c>
      <c r="U18" s="12">
        <v>13.68184852600098</v>
      </c>
      <c r="V18" s="16">
        <v>4.0977319999999997</v>
      </c>
      <c r="W18" s="15">
        <v>1.850654</v>
      </c>
      <c r="X18" s="15">
        <v>0.70673399999999997</v>
      </c>
      <c r="Y18" s="15">
        <v>0.35755100000000001</v>
      </c>
      <c r="Z18" s="15">
        <v>0.42380499999999999</v>
      </c>
      <c r="AA18" s="15">
        <v>3.6872000000000002E-2</v>
      </c>
      <c r="AB18" s="12"/>
      <c r="AC18" s="17">
        <v>1204.920043945312</v>
      </c>
      <c r="AD18" s="17">
        <v>3687.780029296875</v>
      </c>
      <c r="AE18" s="17"/>
      <c r="AF18" s="12">
        <f t="shared" si="3"/>
        <v>1.19807468354702</v>
      </c>
      <c r="AG18" s="12">
        <v>0.64267838001251221</v>
      </c>
      <c r="AH18" s="12">
        <v>0.45156222581863398</v>
      </c>
      <c r="AI18" s="12">
        <v>0.1038340777158737</v>
      </c>
    </row>
    <row r="19" spans="1:35" x14ac:dyDescent="0.25">
      <c r="A19" s="4">
        <v>1981</v>
      </c>
      <c r="B19" s="5">
        <v>8.9563290000000002</v>
      </c>
      <c r="C19" s="6">
        <v>9.6432409999999997</v>
      </c>
      <c r="D19" s="7">
        <v>0.110017</v>
      </c>
      <c r="E19" s="7">
        <v>1.4158500000000001</v>
      </c>
      <c r="F19" s="7">
        <v>4.7959490000000002</v>
      </c>
      <c r="G19" s="8">
        <f t="shared" si="0"/>
        <v>6.3218160000000001</v>
      </c>
      <c r="H19" s="9">
        <v>1.7</v>
      </c>
      <c r="I19" s="10"/>
      <c r="J19" s="9">
        <v>8.2841000000000005</v>
      </c>
      <c r="K19" s="10">
        <f t="shared" si="1"/>
        <v>6.5841000000000003</v>
      </c>
      <c r="L19" s="11">
        <f t="shared" si="2"/>
        <v>-0.91589999999999971</v>
      </c>
      <c r="M19" s="12">
        <v>9.8275432586669922</v>
      </c>
      <c r="N19" s="12"/>
      <c r="O19" s="13">
        <v>21.870000839233398</v>
      </c>
      <c r="P19" s="14">
        <v>20.11569976806641</v>
      </c>
      <c r="Q19" s="15">
        <v>0.60502856969833374</v>
      </c>
      <c r="R19" s="12">
        <v>8.2951498031616211</v>
      </c>
      <c r="S19" s="12">
        <v>8.2951030731201172</v>
      </c>
      <c r="T19" s="12">
        <v>6.4119658470153809</v>
      </c>
      <c r="U19" s="12">
        <v>5.6386499404907227</v>
      </c>
      <c r="V19" s="16">
        <v>4.1151520000000001</v>
      </c>
      <c r="W19" s="15">
        <v>2.1196449999999998</v>
      </c>
      <c r="X19" s="15">
        <v>0.65491999999999995</v>
      </c>
      <c r="Y19" s="15">
        <v>0.34554800000000002</v>
      </c>
      <c r="Z19" s="15">
        <v>0.27886100000000003</v>
      </c>
      <c r="AA19" s="15">
        <v>4.1392999999999999E-2</v>
      </c>
      <c r="AB19" s="12"/>
      <c r="AC19" s="17">
        <v>1192.670043945312</v>
      </c>
      <c r="AD19" s="17">
        <v>3671.9599609375</v>
      </c>
      <c r="AE19" s="17"/>
      <c r="AF19" s="12">
        <f t="shared" si="3"/>
        <v>1.1561721861362457</v>
      </c>
      <c r="AG19" s="12">
        <v>0.6159711480140686</v>
      </c>
      <c r="AH19" s="12">
        <v>0.44852754473686218</v>
      </c>
      <c r="AI19" s="12">
        <v>9.1673493385314941E-2</v>
      </c>
    </row>
    <row r="20" spans="1:35" x14ac:dyDescent="0.25">
      <c r="A20" s="4">
        <v>1982</v>
      </c>
      <c r="B20" s="5">
        <v>17.266265000000001</v>
      </c>
      <c r="C20" s="6">
        <v>18.117501000000001</v>
      </c>
      <c r="D20" s="7">
        <v>0.102326</v>
      </c>
      <c r="E20" s="7">
        <v>1.2403839999999999</v>
      </c>
      <c r="F20" s="7">
        <v>4.2997990000000001</v>
      </c>
      <c r="G20" s="8">
        <f t="shared" si="0"/>
        <v>5.6425090000000004</v>
      </c>
      <c r="H20" s="9">
        <v>1.5</v>
      </c>
      <c r="I20" s="10"/>
      <c r="J20" s="9">
        <v>7.4535999999999998</v>
      </c>
      <c r="K20" s="10">
        <f t="shared" si="1"/>
        <v>5.9535999999999998</v>
      </c>
      <c r="L20" s="11">
        <f t="shared" si="2"/>
        <v>-1.5464000000000002</v>
      </c>
      <c r="M20" s="12">
        <v>7.3874921798706046</v>
      </c>
      <c r="N20" s="12"/>
      <c r="O20" s="13">
        <v>22.766000747680661</v>
      </c>
      <c r="P20" s="14">
        <v>22.340999603271481</v>
      </c>
      <c r="Q20" s="15">
        <v>0.59959805011749268</v>
      </c>
      <c r="R20" s="12">
        <v>8.3043975830078125</v>
      </c>
      <c r="S20" s="12">
        <v>8.3043460845947266</v>
      </c>
      <c r="T20" s="12">
        <v>11.30731105804443</v>
      </c>
      <c r="U20" s="12">
        <v>12.77123546600342</v>
      </c>
      <c r="V20" s="16">
        <v>4.1617119999999996</v>
      </c>
      <c r="W20" s="15">
        <v>2.0561379999999998</v>
      </c>
      <c r="X20" s="15">
        <v>0.62243599999999999</v>
      </c>
      <c r="Y20" s="15">
        <v>0.33579500000000001</v>
      </c>
      <c r="Z20" s="15">
        <v>0.40757700000000002</v>
      </c>
      <c r="AA20" s="15">
        <v>3.9334000000000001E-2</v>
      </c>
      <c r="AB20" s="12"/>
      <c r="AC20" s="17">
        <v>1198.9599609375</v>
      </c>
      <c r="AD20" s="17">
        <v>3687.27001953125</v>
      </c>
      <c r="AE20" s="17"/>
      <c r="AF20" s="12">
        <f t="shared" si="3"/>
        <v>1.03030776232481</v>
      </c>
      <c r="AG20" s="12">
        <v>0.54119670391082764</v>
      </c>
      <c r="AH20" s="12">
        <v>0.40055754780769348</v>
      </c>
      <c r="AI20" s="12">
        <v>8.855351060628891E-2</v>
      </c>
    </row>
    <row r="21" spans="1:35" x14ac:dyDescent="0.25">
      <c r="A21" s="4">
        <v>1983</v>
      </c>
      <c r="B21" s="5">
        <v>23.570803000000002</v>
      </c>
      <c r="C21" s="6">
        <v>24.835705000000001</v>
      </c>
      <c r="D21" s="7">
        <v>8.6596000000000006E-2</v>
      </c>
      <c r="E21" s="7">
        <v>1.0621689999999999</v>
      </c>
      <c r="F21" s="7">
        <v>4.2450450000000002</v>
      </c>
      <c r="G21" s="8">
        <f t="shared" si="0"/>
        <v>5.3938100000000002</v>
      </c>
      <c r="H21" s="9">
        <v>1.7</v>
      </c>
      <c r="I21" s="10"/>
      <c r="J21" s="9">
        <v>19.07</v>
      </c>
      <c r="K21" s="10">
        <f t="shared" si="1"/>
        <v>17.37</v>
      </c>
      <c r="L21" s="11">
        <f t="shared" si="2"/>
        <v>9.870000000000001</v>
      </c>
      <c r="M21" s="12">
        <v>14.753662109375</v>
      </c>
      <c r="N21" s="12"/>
      <c r="O21" s="13">
        <v>25.658000946044918</v>
      </c>
      <c r="P21" s="14">
        <v>24.142999649047852</v>
      </c>
      <c r="Q21" s="15">
        <v>0.67081367969512939</v>
      </c>
      <c r="R21" s="12">
        <v>17.493442535400391</v>
      </c>
      <c r="S21" s="12">
        <v>17.49333381652832</v>
      </c>
      <c r="T21" s="12">
        <v>20.110418319702148</v>
      </c>
      <c r="U21" s="12">
        <v>20.370609283447269</v>
      </c>
      <c r="V21" s="16">
        <v>4.086068</v>
      </c>
      <c r="W21" s="15">
        <v>1.921089</v>
      </c>
      <c r="X21" s="15">
        <v>0.58830499999999997</v>
      </c>
      <c r="Y21" s="15">
        <v>0.35175200000000001</v>
      </c>
      <c r="Z21" s="15">
        <v>0.41271999999999998</v>
      </c>
      <c r="AA21" s="15">
        <v>4.1202999999999997E-2</v>
      </c>
      <c r="AB21" s="12"/>
      <c r="AC21" s="17">
        <v>1218.2099609375</v>
      </c>
      <c r="AD21" s="17">
        <v>3698.860107421875</v>
      </c>
      <c r="AE21" s="17"/>
      <c r="AF21" s="12">
        <f t="shared" si="3"/>
        <v>1.1654944196343422</v>
      </c>
      <c r="AG21" s="12">
        <v>0.60785681009292603</v>
      </c>
      <c r="AH21" s="12">
        <v>0.46129307150840759</v>
      </c>
      <c r="AI21" s="12">
        <v>9.6344538033008575E-2</v>
      </c>
    </row>
    <row r="22" spans="1:35" x14ac:dyDescent="0.25">
      <c r="A22" s="4">
        <v>1984</v>
      </c>
      <c r="B22" s="5">
        <v>24.352649</v>
      </c>
      <c r="C22" s="6">
        <v>25.464507000000001</v>
      </c>
      <c r="D22" s="7">
        <v>0.101492</v>
      </c>
      <c r="E22" s="7">
        <v>1.1161160000000001</v>
      </c>
      <c r="F22" s="7">
        <v>4.6771029999999998</v>
      </c>
      <c r="G22" s="8">
        <f t="shared" si="0"/>
        <v>5.894711</v>
      </c>
      <c r="H22" s="9">
        <v>1.7</v>
      </c>
      <c r="I22" s="10"/>
      <c r="J22" s="9">
        <v>21.411999999999999</v>
      </c>
      <c r="K22" s="10">
        <f t="shared" si="1"/>
        <v>19.712</v>
      </c>
      <c r="L22" s="11">
        <f t="shared" si="2"/>
        <v>12.212</v>
      </c>
      <c r="M22" s="12">
        <v>22.209980010986332</v>
      </c>
      <c r="N22" s="12"/>
      <c r="O22" s="13">
        <v>24.406000137329102</v>
      </c>
      <c r="P22" s="14">
        <v>23.673799514770511</v>
      </c>
      <c r="Q22" s="15">
        <v>0.65705364942550659</v>
      </c>
      <c r="R22" s="12">
        <v>20.499416351318359</v>
      </c>
      <c r="S22" s="12">
        <v>20.499248504638668</v>
      </c>
      <c r="T22" s="12">
        <v>20.649717330932621</v>
      </c>
      <c r="U22" s="12">
        <v>20.845676422119141</v>
      </c>
      <c r="V22" s="16">
        <v>3.987616</v>
      </c>
      <c r="W22" s="15">
        <v>1.869335</v>
      </c>
      <c r="X22" s="15">
        <v>0.62948099999999996</v>
      </c>
      <c r="Y22" s="15">
        <v>0.31792199999999998</v>
      </c>
      <c r="Z22" s="15">
        <v>0.37811299999999998</v>
      </c>
      <c r="AA22" s="15">
        <v>4.36E-2</v>
      </c>
      <c r="AB22" s="12"/>
      <c r="AC22" s="17">
        <v>1210.06005859375</v>
      </c>
      <c r="AD22" s="17">
        <v>3695.909912109375</v>
      </c>
      <c r="AE22" s="17"/>
      <c r="AF22" s="12">
        <f t="shared" si="3"/>
        <v>1.1919795870780945</v>
      </c>
      <c r="AG22" s="12">
        <v>0.60016101598739624</v>
      </c>
      <c r="AH22" s="12">
        <v>0.51189905405044556</v>
      </c>
      <c r="AI22" s="12">
        <v>7.9919517040252686E-2</v>
      </c>
    </row>
    <row r="23" spans="1:35" x14ac:dyDescent="0.25">
      <c r="A23" s="4">
        <v>1985</v>
      </c>
      <c r="B23" s="5">
        <v>21.039546000000001</v>
      </c>
      <c r="C23" s="6">
        <v>21.977364000000001</v>
      </c>
      <c r="D23" s="7">
        <v>0.10170899999999999</v>
      </c>
      <c r="E23" s="7">
        <v>1.1942079999999999</v>
      </c>
      <c r="F23" s="7">
        <v>4.7787490000000004</v>
      </c>
      <c r="G23" s="8">
        <f t="shared" si="0"/>
        <v>6.0746660000000006</v>
      </c>
      <c r="H23" s="9">
        <v>1.7</v>
      </c>
      <c r="I23" s="10">
        <v>0.90510000000000002</v>
      </c>
      <c r="J23" s="9">
        <v>17.209</v>
      </c>
      <c r="K23" s="10">
        <f t="shared" si="1"/>
        <v>15.509</v>
      </c>
      <c r="L23" s="11">
        <f t="shared" si="2"/>
        <v>8.0090000000000003</v>
      </c>
      <c r="M23" s="12">
        <v>18.634397506713871</v>
      </c>
      <c r="N23" s="12"/>
      <c r="O23" s="13">
        <v>24.875</v>
      </c>
      <c r="P23" s="14">
        <v>22.096599578857418</v>
      </c>
      <c r="Q23" s="15">
        <v>0.65171563625335693</v>
      </c>
      <c r="R23" s="12">
        <v>19.0941047668457</v>
      </c>
      <c r="S23" s="12">
        <v>19.093986511230469</v>
      </c>
      <c r="T23" s="12">
        <v>18.04244232177734</v>
      </c>
      <c r="U23" s="12">
        <v>17.516582489013668</v>
      </c>
      <c r="V23" s="16">
        <v>4.2644310000000001</v>
      </c>
      <c r="W23" s="15">
        <v>2.001026</v>
      </c>
      <c r="X23" s="15">
        <v>0.75241400000000003</v>
      </c>
      <c r="Y23" s="15">
        <v>0.34515899999999999</v>
      </c>
      <c r="Z23" s="15">
        <v>0.38334499999999999</v>
      </c>
      <c r="AA23" s="15">
        <v>4.5671000000000003E-2</v>
      </c>
      <c r="AB23" s="12"/>
      <c r="AC23" s="17">
        <v>1213.140014648438</v>
      </c>
      <c r="AD23" s="17">
        <v>3685.659912109375</v>
      </c>
      <c r="AE23" s="17"/>
      <c r="AF23" s="12">
        <f t="shared" si="3"/>
        <v>1.0796582847833633</v>
      </c>
      <c r="AG23" s="12">
        <v>0.52564245462417603</v>
      </c>
      <c r="AH23" s="12">
        <v>0.49081885814666748</v>
      </c>
      <c r="AI23" s="12">
        <v>6.3196972012519836E-2</v>
      </c>
    </row>
    <row r="24" spans="1:35" x14ac:dyDescent="0.25">
      <c r="A24" s="4">
        <v>1986</v>
      </c>
      <c r="B24" s="5">
        <v>22.982503000000001</v>
      </c>
      <c r="C24" s="6">
        <v>23.357818000000002</v>
      </c>
      <c r="D24" s="7">
        <v>0.112217</v>
      </c>
      <c r="E24" s="7">
        <v>1.35693</v>
      </c>
      <c r="F24" s="7">
        <v>4.8036760000000003</v>
      </c>
      <c r="G24" s="8">
        <f t="shared" si="0"/>
        <v>6.2728230000000007</v>
      </c>
      <c r="H24" s="9">
        <v>1.7</v>
      </c>
      <c r="I24" s="10">
        <v>0.88390000000000002</v>
      </c>
      <c r="J24" s="9">
        <v>17.547000000000001</v>
      </c>
      <c r="K24" s="10">
        <f t="shared" si="1"/>
        <v>15.847000000000001</v>
      </c>
      <c r="L24" s="11">
        <f t="shared" si="2"/>
        <v>8.3470000000000013</v>
      </c>
      <c r="M24" s="12">
        <v>17.213249206542969</v>
      </c>
      <c r="N24" s="12"/>
      <c r="O24" s="13">
        <v>24.219999313354489</v>
      </c>
      <c r="P24" s="14">
        <v>22.695600509643551</v>
      </c>
      <c r="Q24" s="15">
        <v>0.6474376916885376</v>
      </c>
      <c r="R24" s="12">
        <v>16.847841262817379</v>
      </c>
      <c r="S24" s="12">
        <v>16.847738265991211</v>
      </c>
      <c r="T24" s="12">
        <v>18.142202377319339</v>
      </c>
      <c r="U24" s="12">
        <v>18.54557037353516</v>
      </c>
      <c r="V24" s="16">
        <v>4.2266190000000003</v>
      </c>
      <c r="W24" s="15">
        <v>1.8086120000000001</v>
      </c>
      <c r="X24" s="15">
        <v>0.72946299999999997</v>
      </c>
      <c r="Y24" s="15">
        <v>0.47018799999999999</v>
      </c>
      <c r="Z24" s="15">
        <v>0.44160700000000003</v>
      </c>
      <c r="AA24" s="15">
        <v>3.7141E-2</v>
      </c>
      <c r="AB24" s="12"/>
      <c r="AC24" s="17">
        <v>1208.829956054688</v>
      </c>
      <c r="AD24" s="17">
        <v>3689.6201171875</v>
      </c>
      <c r="AE24" s="17"/>
      <c r="AF24" s="12">
        <f t="shared" si="3"/>
        <v>1.0713852196931839</v>
      </c>
      <c r="AG24" s="12">
        <v>0.49231237173080439</v>
      </c>
      <c r="AH24" s="12">
        <v>0.50618469715118408</v>
      </c>
      <c r="AI24" s="12">
        <v>7.2888150811195374E-2</v>
      </c>
    </row>
    <row r="25" spans="1:35" x14ac:dyDescent="0.25">
      <c r="A25" s="4">
        <v>1987</v>
      </c>
      <c r="B25" s="5">
        <v>15.343159</v>
      </c>
      <c r="C25" s="6">
        <v>16.367951999999999</v>
      </c>
      <c r="D25" s="7">
        <v>0.108863</v>
      </c>
      <c r="E25" s="7">
        <v>1.734172</v>
      </c>
      <c r="F25" s="7">
        <v>4.8919610000000002</v>
      </c>
      <c r="G25" s="8">
        <f t="shared" si="0"/>
        <v>6.7349960000000006</v>
      </c>
      <c r="H25" s="9">
        <v>1.7</v>
      </c>
      <c r="I25" s="10">
        <v>0.85409999999999997</v>
      </c>
      <c r="J25" s="9">
        <v>11.334</v>
      </c>
      <c r="K25" s="10">
        <f t="shared" si="1"/>
        <v>9.6340000000000003</v>
      </c>
      <c r="L25" s="11">
        <f t="shared" si="2"/>
        <v>2.1340000000000003</v>
      </c>
      <c r="M25" s="12">
        <v>13.13922595977783</v>
      </c>
      <c r="N25" s="12"/>
      <c r="O25" s="13">
        <v>24.364999771118161</v>
      </c>
      <c r="P25" s="14">
        <v>22.440500259399411</v>
      </c>
      <c r="Q25" s="15">
        <v>0.64906179904937744</v>
      </c>
      <c r="R25" s="12">
        <v>13.42858791351318</v>
      </c>
      <c r="S25" s="12">
        <v>13.428512573242189</v>
      </c>
      <c r="T25" s="12">
        <v>13.80214881896973</v>
      </c>
      <c r="U25" s="12">
        <v>13.376815795898439</v>
      </c>
      <c r="V25" s="16">
        <v>4.293844</v>
      </c>
      <c r="W25" s="15">
        <v>1.89446</v>
      </c>
      <c r="X25" s="15">
        <v>0.76915199999999995</v>
      </c>
      <c r="Y25" s="15">
        <v>0.474601</v>
      </c>
      <c r="Z25" s="15">
        <v>0.378328</v>
      </c>
      <c r="AA25" s="15">
        <v>3.8087999999999997E-2</v>
      </c>
      <c r="AB25" s="12"/>
      <c r="AC25" s="17">
        <v>1209.7900390625</v>
      </c>
      <c r="AD25" s="17">
        <v>3687.949951171875</v>
      </c>
      <c r="AE25" s="17">
        <v>-228.1000061035156</v>
      </c>
      <c r="AF25" s="12">
        <f t="shared" si="3"/>
        <v>1.0688979439437389</v>
      </c>
      <c r="AG25" s="12">
        <v>0.51122862100601196</v>
      </c>
      <c r="AH25" s="12">
        <v>0.49872687458991999</v>
      </c>
      <c r="AI25" s="12">
        <v>5.8942448347806931E-2</v>
      </c>
    </row>
    <row r="26" spans="1:35" x14ac:dyDescent="0.25">
      <c r="A26" s="4">
        <v>1988</v>
      </c>
      <c r="B26" s="5">
        <v>11.210331</v>
      </c>
      <c r="C26" s="6">
        <v>12.164187999999999</v>
      </c>
      <c r="D26" s="7">
        <v>0.12942000000000001</v>
      </c>
      <c r="E26" s="7">
        <v>1.9227369999999999</v>
      </c>
      <c r="F26" s="7">
        <v>5.0396789999999996</v>
      </c>
      <c r="G26" s="8">
        <f t="shared" si="0"/>
        <v>7.0918359999999989</v>
      </c>
      <c r="H26" s="9">
        <v>1.7</v>
      </c>
      <c r="I26" s="10">
        <v>0.86539999999999995</v>
      </c>
      <c r="J26" s="9">
        <v>9.42</v>
      </c>
      <c r="K26" s="10">
        <f t="shared" si="1"/>
        <v>7.72</v>
      </c>
      <c r="L26" s="11">
        <f t="shared" si="2"/>
        <v>0.21999999999999975</v>
      </c>
      <c r="M26" s="12">
        <v>9.6864204406738281</v>
      </c>
      <c r="N26" s="12"/>
      <c r="O26" s="13">
        <v>22.795000076293949</v>
      </c>
      <c r="P26" s="14">
        <v>22.087099075317379</v>
      </c>
      <c r="Q26" s="15">
        <v>0.63887161016464233</v>
      </c>
      <c r="R26" s="12">
        <v>8.14361572265625</v>
      </c>
      <c r="S26" s="12">
        <v>8.1435670852661133</v>
      </c>
      <c r="T26" s="12">
        <v>8.40081787109375</v>
      </c>
      <c r="U26" s="12">
        <v>7.9889950752258301</v>
      </c>
      <c r="V26" s="16">
        <v>4.6976240000000002</v>
      </c>
      <c r="W26" s="15">
        <v>2.2774860000000001</v>
      </c>
      <c r="X26" s="15">
        <v>0.75115299999999996</v>
      </c>
      <c r="Y26" s="15">
        <v>0.55701400000000001</v>
      </c>
      <c r="Z26" s="15">
        <v>0.350331</v>
      </c>
      <c r="AA26" s="15">
        <v>4.1341000000000003E-2</v>
      </c>
      <c r="AB26" s="12"/>
      <c r="AC26" s="17">
        <v>1199.160034179688</v>
      </c>
      <c r="AD26" s="17">
        <v>3685.610107421875</v>
      </c>
      <c r="AE26" s="17">
        <v>-228.6000061035156</v>
      </c>
      <c r="AF26" s="12">
        <f t="shared" si="3"/>
        <v>1.1467050760984421</v>
      </c>
      <c r="AG26" s="12">
        <v>0.57355284690856934</v>
      </c>
      <c r="AH26" s="12">
        <v>0.50578999519348145</v>
      </c>
      <c r="AI26" s="12">
        <v>6.7362233996391296E-2</v>
      </c>
    </row>
    <row r="27" spans="1:35" x14ac:dyDescent="0.25">
      <c r="A27" s="4">
        <v>1989</v>
      </c>
      <c r="B27" s="5">
        <v>9.5110259999999993</v>
      </c>
      <c r="C27" s="6">
        <v>10.198378</v>
      </c>
      <c r="D27" s="7">
        <v>0.15621299999999999</v>
      </c>
      <c r="E27" s="7">
        <v>2.2296969999999998</v>
      </c>
      <c r="F27" s="7">
        <v>5.1444169999999998</v>
      </c>
      <c r="G27" s="8">
        <f t="shared" si="0"/>
        <v>7.5303269999999998</v>
      </c>
      <c r="H27" s="9">
        <v>1.5</v>
      </c>
      <c r="I27" s="10">
        <v>0.84770000000000001</v>
      </c>
      <c r="J27" s="9">
        <v>9.2249999999999996</v>
      </c>
      <c r="K27" s="10">
        <f t="shared" si="1"/>
        <v>7.7249999999999996</v>
      </c>
      <c r="L27" s="11">
        <f t="shared" si="2"/>
        <v>0.22499999999999964</v>
      </c>
      <c r="M27" s="12">
        <v>9.0258693695068359</v>
      </c>
      <c r="N27" s="12"/>
      <c r="O27" s="13">
        <v>21.527999877929691</v>
      </c>
      <c r="P27" s="14">
        <v>19.183200836181641</v>
      </c>
      <c r="Q27" s="15">
        <v>0.59482002258300781</v>
      </c>
      <c r="R27" s="12">
        <v>8.0074119567871094</v>
      </c>
      <c r="S27" s="12">
        <v>7.9804668426513672</v>
      </c>
      <c r="T27" s="12">
        <v>5.4660520553588867</v>
      </c>
      <c r="U27" s="12">
        <v>5.9394259452819824</v>
      </c>
      <c r="V27" s="16">
        <v>4.7124119999999996</v>
      </c>
      <c r="W27" s="15">
        <v>2.402282</v>
      </c>
      <c r="X27" s="15">
        <v>0.75501799999999997</v>
      </c>
      <c r="Y27" s="15">
        <v>0.47444999999999998</v>
      </c>
      <c r="Z27" s="15">
        <v>0.38227299999999997</v>
      </c>
      <c r="AA27" s="15">
        <v>3.9531999999999998E-2</v>
      </c>
      <c r="AB27" s="12"/>
      <c r="AC27" s="17">
        <v>1190.219970703125</v>
      </c>
      <c r="AD27" s="17">
        <v>3665.199951171875</v>
      </c>
      <c r="AE27" s="17">
        <v>-228.6000061035156</v>
      </c>
      <c r="AF27" s="12">
        <f t="shared" si="3"/>
        <v>1.1225842013955116</v>
      </c>
      <c r="AG27" s="12">
        <v>0.60052984952926636</v>
      </c>
      <c r="AH27" s="12">
        <v>0.456072598695755</v>
      </c>
      <c r="AI27" s="12">
        <v>6.5981753170490265E-2</v>
      </c>
    </row>
    <row r="28" spans="1:35" x14ac:dyDescent="0.25">
      <c r="A28" s="4">
        <v>1990</v>
      </c>
      <c r="B28" s="5">
        <v>9.3734800000000007</v>
      </c>
      <c r="C28" s="6">
        <v>9.9730369999999997</v>
      </c>
      <c r="D28" s="7">
        <v>0.17811099999999999</v>
      </c>
      <c r="E28" s="7">
        <v>2.2602720000000001</v>
      </c>
      <c r="F28" s="7">
        <v>5.2194570000000002</v>
      </c>
      <c r="G28" s="8">
        <f t="shared" si="0"/>
        <v>7.6578400000000002</v>
      </c>
      <c r="H28" s="9">
        <v>1.5</v>
      </c>
      <c r="I28" s="10">
        <v>0.77590000000000003</v>
      </c>
      <c r="J28" s="9">
        <v>9.2049000000000003</v>
      </c>
      <c r="K28" s="10">
        <f t="shared" si="1"/>
        <v>7.7049000000000003</v>
      </c>
      <c r="L28" s="11">
        <f t="shared" si="2"/>
        <v>0.2049000000000003</v>
      </c>
      <c r="M28" s="12">
        <v>9.2610282897949219</v>
      </c>
      <c r="N28" s="12"/>
      <c r="O28" s="13">
        <v>20.143999099731449</v>
      </c>
      <c r="P28" s="14">
        <v>15.722700119018549</v>
      </c>
      <c r="Q28" s="15">
        <v>0.50534588098526001</v>
      </c>
      <c r="R28" s="12">
        <v>8.1404018402099609</v>
      </c>
      <c r="S28" s="12">
        <v>8.1403532028198242</v>
      </c>
      <c r="T28" s="12">
        <v>4.908332347869873</v>
      </c>
      <c r="U28" s="12">
        <v>5.3108773231506348</v>
      </c>
      <c r="V28" s="16">
        <v>4.4090879999999997</v>
      </c>
      <c r="W28" s="15">
        <v>2.100657</v>
      </c>
      <c r="X28" s="15">
        <v>0.79699699999999996</v>
      </c>
      <c r="Y28" s="15">
        <v>0.51558800000000005</v>
      </c>
      <c r="Z28" s="15">
        <v>0.39006999999999997</v>
      </c>
      <c r="AA28" s="15">
        <v>3.5880000000000002E-2</v>
      </c>
      <c r="AB28" s="12"/>
      <c r="AC28" s="17">
        <v>1180.02001953125</v>
      </c>
      <c r="AD28" s="17">
        <v>3637.610107421875</v>
      </c>
      <c r="AE28" s="17">
        <v>-228.5</v>
      </c>
      <c r="AF28" s="12">
        <f t="shared" si="3"/>
        <v>1.1317320130765438</v>
      </c>
      <c r="AG28" s="12">
        <v>0.63483583927154541</v>
      </c>
      <c r="AH28" s="12">
        <v>0.43512332439422607</v>
      </c>
      <c r="AI28" s="12">
        <v>6.1772849410772317E-2</v>
      </c>
    </row>
    <row r="29" spans="1:35" x14ac:dyDescent="0.25">
      <c r="A29" s="4">
        <v>1991</v>
      </c>
      <c r="B29" s="5">
        <v>12.330508</v>
      </c>
      <c r="C29" s="6">
        <v>13.088763</v>
      </c>
      <c r="D29" s="7">
        <v>0.180224</v>
      </c>
      <c r="E29" s="7">
        <v>1.86436</v>
      </c>
      <c r="F29" s="7">
        <v>5.0055949999999996</v>
      </c>
      <c r="G29" s="8">
        <f t="shared" si="0"/>
        <v>7.050179</v>
      </c>
      <c r="H29" s="9">
        <v>1.5</v>
      </c>
      <c r="I29" s="10">
        <v>0.74070000000000003</v>
      </c>
      <c r="J29" s="9">
        <v>8.9525000000000006</v>
      </c>
      <c r="K29" s="10">
        <f t="shared" si="1"/>
        <v>7.4525000000000006</v>
      </c>
      <c r="L29" s="11">
        <f t="shared" si="2"/>
        <v>-4.7499999999999432E-2</v>
      </c>
      <c r="M29" s="12">
        <v>8.9620208740234375</v>
      </c>
      <c r="N29" s="12"/>
      <c r="O29" s="13">
        <v>19.232999801635739</v>
      </c>
      <c r="P29" s="14">
        <v>14.69890022277832</v>
      </c>
      <c r="Q29" s="15">
        <v>0.45029506087303162</v>
      </c>
      <c r="R29" s="12">
        <v>8.12139892578125</v>
      </c>
      <c r="S29" s="12">
        <v>8.1213521957397461</v>
      </c>
      <c r="T29" s="12">
        <v>7.4660143852233887</v>
      </c>
      <c r="U29" s="12">
        <v>8.8006820678710937</v>
      </c>
      <c r="V29" s="16">
        <v>4.1715879999999999</v>
      </c>
      <c r="W29" s="15">
        <v>1.8679460000000001</v>
      </c>
      <c r="X29" s="15">
        <v>0.85661600000000004</v>
      </c>
      <c r="Y29" s="15">
        <v>0.55043299999999995</v>
      </c>
      <c r="Z29" s="15">
        <v>0.32865800000000001</v>
      </c>
      <c r="AA29" s="15">
        <v>3.4499000000000002E-2</v>
      </c>
      <c r="AB29" s="12"/>
      <c r="AC29" s="17">
        <v>1173.010009765625</v>
      </c>
      <c r="AD29" s="17">
        <v>3628.6201171875</v>
      </c>
      <c r="AE29" s="17">
        <v>-228.5</v>
      </c>
      <c r="AF29" s="12">
        <f t="shared" si="3"/>
        <v>1.1037572510540485</v>
      </c>
      <c r="AG29" s="12">
        <v>0.6187816858291626</v>
      </c>
      <c r="AH29" s="12">
        <v>0.42305991053581238</v>
      </c>
      <c r="AI29" s="12">
        <v>6.1915654689073563E-2</v>
      </c>
    </row>
    <row r="30" spans="1:35" x14ac:dyDescent="0.25">
      <c r="A30" s="4">
        <v>1992</v>
      </c>
      <c r="B30" s="5">
        <v>10.956884000000001</v>
      </c>
      <c r="C30" s="6">
        <v>12.229797</v>
      </c>
      <c r="D30" s="7">
        <v>0.17755099999999999</v>
      </c>
      <c r="E30" s="7">
        <v>1.9060710000000001</v>
      </c>
      <c r="F30" s="7">
        <v>4.5461919999999996</v>
      </c>
      <c r="G30" s="8">
        <f t="shared" si="0"/>
        <v>6.6298139999999997</v>
      </c>
      <c r="H30" s="9">
        <v>1.5</v>
      </c>
      <c r="I30" s="10">
        <v>0.69479999999999997</v>
      </c>
      <c r="J30" s="9">
        <v>7.8273000000000001</v>
      </c>
      <c r="K30" s="10">
        <f t="shared" si="1"/>
        <v>6.3273000000000001</v>
      </c>
      <c r="L30" s="11">
        <f t="shared" si="2"/>
        <v>-1.1726999999999999</v>
      </c>
      <c r="M30" s="12">
        <v>8.0085525512695313</v>
      </c>
      <c r="N30" s="12"/>
      <c r="O30" s="13">
        <v>19.416000366210941</v>
      </c>
      <c r="P30" s="14">
        <v>14.084799766540529</v>
      </c>
      <c r="Q30" s="15">
        <v>0.43077513575553888</v>
      </c>
      <c r="R30" s="12">
        <v>8.0018997192382812</v>
      </c>
      <c r="S30" s="12">
        <v>8.0018491744995117</v>
      </c>
      <c r="T30" s="12">
        <v>7.7694950103759766</v>
      </c>
      <c r="U30" s="12">
        <v>7.3524398803710937</v>
      </c>
      <c r="V30" s="16">
        <v>3.8605209999999999</v>
      </c>
      <c r="W30" s="15">
        <v>1.661152</v>
      </c>
      <c r="X30" s="15">
        <v>0.816299</v>
      </c>
      <c r="Y30" s="15">
        <v>0.54288999999999998</v>
      </c>
      <c r="Z30" s="15">
        <v>0.289518</v>
      </c>
      <c r="AA30" s="15">
        <v>3.6942999999999997E-2</v>
      </c>
      <c r="AB30" s="12"/>
      <c r="AC30" s="17">
        <v>1174.43994140625</v>
      </c>
      <c r="AD30" s="17">
        <v>3623.010009765625</v>
      </c>
      <c r="AE30" s="17">
        <v>-227.8999938964844</v>
      </c>
      <c r="AF30" s="12">
        <f t="shared" si="3"/>
        <v>1.0376823283731937</v>
      </c>
      <c r="AG30" s="12">
        <v>0.56299495697021484</v>
      </c>
      <c r="AH30" s="12">
        <v>0.41697070002555853</v>
      </c>
      <c r="AI30" s="12">
        <v>5.7716671377420432E-2</v>
      </c>
    </row>
    <row r="31" spans="1:35" x14ac:dyDescent="0.25">
      <c r="A31" s="4">
        <v>1993</v>
      </c>
      <c r="B31" s="5">
        <v>18.824576</v>
      </c>
      <c r="C31" s="6">
        <v>21.35594</v>
      </c>
      <c r="D31" s="7">
        <v>0.204402</v>
      </c>
      <c r="E31" s="7">
        <v>2.2466949999999999</v>
      </c>
      <c r="F31" s="7">
        <v>4.7420280000000004</v>
      </c>
      <c r="G31" s="8">
        <f t="shared" si="0"/>
        <v>7.1931250000000002</v>
      </c>
      <c r="H31" s="9">
        <v>1.5</v>
      </c>
      <c r="I31" s="10">
        <v>0.78339999999999999</v>
      </c>
      <c r="J31" s="9">
        <v>7.4448999999999996</v>
      </c>
      <c r="K31" s="10">
        <f t="shared" si="1"/>
        <v>5.9448999999999996</v>
      </c>
      <c r="L31" s="11">
        <f t="shared" si="2"/>
        <v>-1.5551000000000004</v>
      </c>
      <c r="M31" s="12">
        <v>7.0129756927490234</v>
      </c>
      <c r="N31" s="12"/>
      <c r="O31" s="13">
        <v>21.37969970703125</v>
      </c>
      <c r="P31" s="14">
        <v>18.824800491333011</v>
      </c>
      <c r="Q31" s="15">
        <v>0.48539221286773682</v>
      </c>
      <c r="R31" s="12">
        <v>8.1024999618530273</v>
      </c>
      <c r="S31" s="12">
        <v>8.1024503707885742</v>
      </c>
      <c r="T31" s="12">
        <v>13.70706272125244</v>
      </c>
      <c r="U31" s="12">
        <v>14.436562538146971</v>
      </c>
      <c r="V31" s="16">
        <v>4.120825</v>
      </c>
      <c r="W31" s="15">
        <v>1.7861</v>
      </c>
      <c r="X31" s="15">
        <v>0.85946800000000001</v>
      </c>
      <c r="Y31" s="15">
        <v>0.49962499999999999</v>
      </c>
      <c r="Z31" s="15">
        <v>0.33337800000000001</v>
      </c>
      <c r="AA31" s="15">
        <v>3.5991000000000002E-2</v>
      </c>
      <c r="AB31" s="12"/>
      <c r="AC31" s="17">
        <v>1189.150024414062</v>
      </c>
      <c r="AD31" s="17">
        <v>3662.52001953125</v>
      </c>
      <c r="AE31" s="17">
        <v>-227.6000061035156</v>
      </c>
      <c r="AF31" s="12">
        <f t="shared" si="3"/>
        <v>1.1444737315177917</v>
      </c>
      <c r="AG31" s="12">
        <v>0.60477650165557861</v>
      </c>
      <c r="AH31" s="12">
        <v>0.47436010837554932</v>
      </c>
      <c r="AI31" s="12">
        <v>6.5337121486663818E-2</v>
      </c>
    </row>
    <row r="32" spans="1:35" x14ac:dyDescent="0.25">
      <c r="A32" s="4">
        <v>1994</v>
      </c>
      <c r="B32" s="5">
        <v>10.616816999999999</v>
      </c>
      <c r="C32" s="6">
        <v>11.055286000000001</v>
      </c>
      <c r="D32" s="7">
        <v>0.22754199999999999</v>
      </c>
      <c r="E32" s="7">
        <v>2.1524100000000002</v>
      </c>
      <c r="F32" s="7">
        <v>5.1694000000000004</v>
      </c>
      <c r="G32" s="8">
        <f t="shared" si="0"/>
        <v>7.5493520000000007</v>
      </c>
      <c r="H32" s="9">
        <v>1.5</v>
      </c>
      <c r="I32" s="10">
        <v>0.78990000000000005</v>
      </c>
      <c r="J32" s="9">
        <v>9.3519000000000005</v>
      </c>
      <c r="K32" s="10">
        <f t="shared" si="1"/>
        <v>7.8519000000000005</v>
      </c>
      <c r="L32" s="11">
        <f t="shared" si="2"/>
        <v>0.35190000000000055</v>
      </c>
      <c r="M32" s="12">
        <v>9.4072093963623047</v>
      </c>
      <c r="N32" s="12"/>
      <c r="O32" s="13">
        <v>19.930400848388668</v>
      </c>
      <c r="P32" s="14">
        <v>17.772199630737301</v>
      </c>
      <c r="Q32" s="15">
        <v>0.53439384698867798</v>
      </c>
      <c r="R32" s="12">
        <v>8.2885284423828125</v>
      </c>
      <c r="S32" s="12">
        <v>8.2884788513183594</v>
      </c>
      <c r="T32" s="12">
        <v>7.6860694885253906</v>
      </c>
      <c r="U32" s="12">
        <v>6.7935519218444824</v>
      </c>
      <c r="V32" s="16">
        <v>4.446529</v>
      </c>
      <c r="W32" s="15">
        <v>1.9991890000000001</v>
      </c>
      <c r="X32" s="15">
        <v>0.87097899999999995</v>
      </c>
      <c r="Y32" s="15">
        <v>0.61300299999999996</v>
      </c>
      <c r="Z32" s="15">
        <v>0.314722</v>
      </c>
      <c r="AA32" s="15">
        <v>3.6387000000000003E-2</v>
      </c>
      <c r="AB32" s="12"/>
      <c r="AC32" s="17">
        <v>1178.400024414062</v>
      </c>
      <c r="AD32" s="17">
        <v>3654.419921875</v>
      </c>
      <c r="AE32" s="17">
        <v>-227.3999938964844</v>
      </c>
      <c r="AF32" s="12">
        <f t="shared" si="3"/>
        <v>1.1914876028895378</v>
      </c>
      <c r="AG32" s="12">
        <v>0.64830940961837769</v>
      </c>
      <c r="AH32" s="12">
        <v>0.47703975439071661</v>
      </c>
      <c r="AI32" s="12">
        <v>6.6138438880443573E-2</v>
      </c>
    </row>
    <row r="33" spans="1:35" x14ac:dyDescent="0.25">
      <c r="A33" s="4">
        <v>1995</v>
      </c>
      <c r="B33" s="5">
        <v>19.92173</v>
      </c>
      <c r="C33" s="6">
        <v>21.332581000000001</v>
      </c>
      <c r="D33" s="7">
        <v>0.21743899999999999</v>
      </c>
      <c r="E33" s="7">
        <v>2.221346</v>
      </c>
      <c r="F33" s="7">
        <v>4.9254800000000003</v>
      </c>
      <c r="G33" s="8">
        <f t="shared" si="0"/>
        <v>7.3642650000000005</v>
      </c>
      <c r="H33" s="9">
        <v>1.5000009999999999</v>
      </c>
      <c r="I33" s="10">
        <v>0.78339999999999999</v>
      </c>
      <c r="J33" s="9">
        <v>8.5449000000000002</v>
      </c>
      <c r="K33" s="10">
        <f t="shared" si="1"/>
        <v>7.044899</v>
      </c>
      <c r="L33" s="11">
        <f t="shared" si="2"/>
        <v>-0.45510099999999998</v>
      </c>
      <c r="M33" s="12">
        <v>8.7544326782226563</v>
      </c>
      <c r="N33" s="12"/>
      <c r="O33" s="13">
        <v>20.713800430297852</v>
      </c>
      <c r="P33" s="14">
        <v>22.311199188232418</v>
      </c>
      <c r="Q33" s="15">
        <v>0.57005184888839722</v>
      </c>
      <c r="R33" s="12">
        <v>9.2233362197875977</v>
      </c>
      <c r="S33" s="12">
        <v>9.2232828140258789</v>
      </c>
      <c r="T33" s="12">
        <v>14.695590972900391</v>
      </c>
      <c r="U33" s="12">
        <v>15.905239105224609</v>
      </c>
      <c r="V33" s="16">
        <v>3.96224</v>
      </c>
      <c r="W33" s="15">
        <v>1.645011</v>
      </c>
      <c r="X33" s="15">
        <v>0.84093399999999996</v>
      </c>
      <c r="Y33" s="15">
        <v>0.42675400000000002</v>
      </c>
      <c r="Z33" s="15">
        <v>0.32763300000000001</v>
      </c>
      <c r="AA33" s="15">
        <v>3.6271999999999999E-2</v>
      </c>
      <c r="AB33" s="12"/>
      <c r="AC33" s="17">
        <v>1184.280029296875</v>
      </c>
      <c r="AD33" s="17">
        <v>3687.10009765625</v>
      </c>
      <c r="AE33" s="17">
        <v>-227.80000305175781</v>
      </c>
      <c r="AF33" s="12">
        <f t="shared" si="3"/>
        <v>1.1500591561198235</v>
      </c>
      <c r="AG33" s="12">
        <v>0.62424814701080322</v>
      </c>
      <c r="AH33" s="12">
        <v>0.46274891495704651</v>
      </c>
      <c r="AI33" s="12">
        <v>6.3062094151973724E-2</v>
      </c>
    </row>
    <row r="34" spans="1:35" x14ac:dyDescent="0.25">
      <c r="A34" s="4">
        <v>1996</v>
      </c>
      <c r="B34" s="5">
        <v>14.228045</v>
      </c>
      <c r="C34" s="6">
        <v>14.554964999999999</v>
      </c>
      <c r="D34" s="7">
        <v>0.249248</v>
      </c>
      <c r="E34" s="7">
        <v>2.7147540000000001</v>
      </c>
      <c r="F34" s="7">
        <v>5.3226519999999997</v>
      </c>
      <c r="G34" s="8">
        <f t="shared" ref="G34:G65" si="4">SUM(D34:F34)</f>
        <v>8.2866540000000004</v>
      </c>
      <c r="H34" s="9">
        <v>1.5000020000000001</v>
      </c>
      <c r="I34" s="10">
        <v>0.84030000000000005</v>
      </c>
      <c r="J34" s="9">
        <v>9.9720999999999993</v>
      </c>
      <c r="K34" s="10">
        <f t="shared" ref="K34:K65" si="5">J34 - H34</f>
        <v>8.472097999999999</v>
      </c>
      <c r="L34" s="11">
        <f t="shared" ref="L34:L65" si="6">K34-7.5</f>
        <v>0.97209799999999902</v>
      </c>
      <c r="M34" s="12">
        <v>10.076625823974609</v>
      </c>
      <c r="N34" s="12"/>
      <c r="O34" s="13">
        <v>21.613800048828121</v>
      </c>
      <c r="P34" s="14">
        <v>21.154800415039059</v>
      </c>
      <c r="Q34" s="15">
        <v>0.61696833372116089</v>
      </c>
      <c r="R34" s="12">
        <v>11.522139549255369</v>
      </c>
      <c r="S34" s="12">
        <v>11.52187442779541</v>
      </c>
      <c r="T34" s="12">
        <v>10.890193939208981</v>
      </c>
      <c r="U34" s="12">
        <v>10.40231323242188</v>
      </c>
      <c r="V34" s="16">
        <v>4.4804180000000002</v>
      </c>
      <c r="W34" s="15">
        <v>1.8650310000000001</v>
      </c>
      <c r="X34" s="15">
        <v>0.91878700000000002</v>
      </c>
      <c r="Y34" s="15">
        <v>0.65060899999999999</v>
      </c>
      <c r="Z34" s="15">
        <v>0.31114399999999998</v>
      </c>
      <c r="AA34" s="15">
        <v>3.4192E-2</v>
      </c>
      <c r="AB34" s="12"/>
      <c r="AC34" s="17">
        <v>1190.839965820312</v>
      </c>
      <c r="AD34" s="17">
        <v>3679.2900390625</v>
      </c>
      <c r="AE34" s="17">
        <v>-227.8999938964844</v>
      </c>
      <c r="AF34" s="12">
        <f t="shared" ref="AF34:AF65" si="7">SUM(AG34:AI34)</f>
        <v>1.1204599924385548</v>
      </c>
      <c r="AG34" s="12">
        <v>0.60871565341949463</v>
      </c>
      <c r="AH34" s="12">
        <v>0.45228222012519842</v>
      </c>
      <c r="AI34" s="12">
        <v>5.9462118893861771E-2</v>
      </c>
    </row>
    <row r="35" spans="1:35" x14ac:dyDescent="0.25">
      <c r="A35" s="4">
        <v>1997</v>
      </c>
      <c r="B35" s="5">
        <v>21.655578999999999</v>
      </c>
      <c r="C35" s="6">
        <v>22.038502000000001</v>
      </c>
      <c r="D35" s="7">
        <v>0.24277699999999999</v>
      </c>
      <c r="E35" s="7">
        <v>2.8538860000000001</v>
      </c>
      <c r="F35" s="7">
        <v>5.2501189999999998</v>
      </c>
      <c r="G35" s="8">
        <f t="shared" si="4"/>
        <v>8.3467819999999993</v>
      </c>
      <c r="H35" s="9">
        <v>1.7</v>
      </c>
      <c r="I35" s="10">
        <v>0.86709999999999998</v>
      </c>
      <c r="J35" s="9">
        <v>11.6691</v>
      </c>
      <c r="K35" s="10">
        <f t="shared" si="5"/>
        <v>9.969100000000001</v>
      </c>
      <c r="L35" s="11">
        <f t="shared" si="6"/>
        <v>2.469100000000001</v>
      </c>
      <c r="M35" s="12">
        <v>11.15902042388916</v>
      </c>
      <c r="N35" s="12"/>
      <c r="O35" s="13">
        <v>23.76869964599609</v>
      </c>
      <c r="P35" s="14">
        <v>22.801399230957031</v>
      </c>
      <c r="Q35" s="15">
        <v>0.61876899003982544</v>
      </c>
      <c r="R35" s="12">
        <v>13.823671340942379</v>
      </c>
      <c r="S35" s="12">
        <v>13.84523773193359</v>
      </c>
      <c r="T35" s="12">
        <v>16.220817565917969</v>
      </c>
      <c r="U35" s="12">
        <v>17.053251266479489</v>
      </c>
      <c r="V35" s="16">
        <v>4.0459009999999997</v>
      </c>
      <c r="W35" s="15">
        <v>1.5967359999999999</v>
      </c>
      <c r="X35" s="15">
        <v>0.78120299999999998</v>
      </c>
      <c r="Y35" s="15">
        <v>0.54613400000000001</v>
      </c>
      <c r="Z35" s="15">
        <v>0.36819499999999999</v>
      </c>
      <c r="AA35" s="15">
        <v>3.4319000000000002E-2</v>
      </c>
      <c r="AB35" s="12"/>
      <c r="AC35" s="17">
        <v>1205.81005859375</v>
      </c>
      <c r="AD35" s="17">
        <v>3690.320068359375</v>
      </c>
      <c r="AE35" s="17">
        <v>-227.80000305175781</v>
      </c>
      <c r="AF35" s="12">
        <f t="shared" si="7"/>
        <v>1.1695783473551273</v>
      </c>
      <c r="AG35" s="12">
        <v>0.65287339687347412</v>
      </c>
      <c r="AH35" s="12">
        <v>0.46368709206581121</v>
      </c>
      <c r="AI35" s="12">
        <v>5.3017858415842063E-2</v>
      </c>
    </row>
    <row r="36" spans="1:35" x14ac:dyDescent="0.25">
      <c r="A36" s="4">
        <v>1998</v>
      </c>
      <c r="B36" s="5">
        <v>16.694927</v>
      </c>
      <c r="C36" s="6">
        <v>17.414777999999998</v>
      </c>
      <c r="D36" s="7">
        <v>0.24530299999999999</v>
      </c>
      <c r="E36" s="7">
        <v>2.5667070000000001</v>
      </c>
      <c r="F36" s="7">
        <v>5.0452279999999998</v>
      </c>
      <c r="G36" s="8">
        <f t="shared" si="4"/>
        <v>7.8572379999999997</v>
      </c>
      <c r="H36" s="9">
        <v>1.7</v>
      </c>
      <c r="I36" s="10">
        <v>0.85899999999999999</v>
      </c>
      <c r="J36" s="9">
        <v>12.774699999999999</v>
      </c>
      <c r="K36" s="10">
        <f t="shared" si="5"/>
        <v>11.0747</v>
      </c>
      <c r="L36" s="11">
        <f t="shared" si="6"/>
        <v>3.5747</v>
      </c>
      <c r="M36" s="12">
        <v>11.969362258911129</v>
      </c>
      <c r="N36" s="12"/>
      <c r="O36" s="13">
        <v>25.126100540161129</v>
      </c>
      <c r="P36" s="14">
        <v>22.403499603271481</v>
      </c>
      <c r="Q36" s="15">
        <v>0.64056795835494995</v>
      </c>
      <c r="R36" s="12">
        <v>13.50986957550049</v>
      </c>
      <c r="S36" s="12">
        <v>13.420183181762701</v>
      </c>
      <c r="T36" s="12">
        <v>13.720658302307131</v>
      </c>
      <c r="U36" s="12">
        <v>13.520387649536129</v>
      </c>
      <c r="V36" s="16">
        <v>4.2142169999999997</v>
      </c>
      <c r="W36" s="15">
        <v>1.7695259999999999</v>
      </c>
      <c r="X36" s="15">
        <v>0.82216</v>
      </c>
      <c r="Y36" s="15">
        <v>0.49807800000000002</v>
      </c>
      <c r="Z36" s="15">
        <v>0.35614099999999999</v>
      </c>
      <c r="AA36" s="15">
        <v>3.7106E-2</v>
      </c>
      <c r="AB36" s="12"/>
      <c r="AC36" s="17">
        <v>1214.780029296875</v>
      </c>
      <c r="AD36" s="17">
        <v>3687.7099609375</v>
      </c>
      <c r="AE36" s="17">
        <v>-227.8999938964844</v>
      </c>
      <c r="AF36" s="12">
        <f t="shared" si="7"/>
        <v>1.1679479293525219</v>
      </c>
      <c r="AG36" s="12">
        <v>0.6270824670791626</v>
      </c>
      <c r="AH36" s="12">
        <v>0.49135634303092962</v>
      </c>
      <c r="AI36" s="12">
        <v>4.9509119242429733E-2</v>
      </c>
    </row>
    <row r="37" spans="1:35" x14ac:dyDescent="0.25">
      <c r="A37" s="4">
        <v>1999</v>
      </c>
      <c r="B37" s="5">
        <v>15.865208000000001</v>
      </c>
      <c r="C37" s="6">
        <v>16.377268000000001</v>
      </c>
      <c r="D37" s="7">
        <v>0.29113</v>
      </c>
      <c r="E37" s="7">
        <v>2.7279599999999999</v>
      </c>
      <c r="F37" s="7">
        <v>5.1943799999999998</v>
      </c>
      <c r="G37" s="8">
        <f t="shared" si="4"/>
        <v>8.2134699999999992</v>
      </c>
      <c r="H37" s="9">
        <v>1.7</v>
      </c>
      <c r="I37" s="10">
        <v>0.8931</v>
      </c>
      <c r="J37" s="9">
        <v>11.032999999999999</v>
      </c>
      <c r="K37" s="10">
        <f t="shared" si="5"/>
        <v>9.3330000000000002</v>
      </c>
      <c r="L37" s="11">
        <f t="shared" si="6"/>
        <v>1.8330000000000002</v>
      </c>
      <c r="M37" s="12">
        <v>11.39532947540283</v>
      </c>
      <c r="N37" s="12"/>
      <c r="O37" s="13">
        <v>24.592100143432621</v>
      </c>
      <c r="P37" s="14">
        <v>22.996999740600589</v>
      </c>
      <c r="Q37" s="15">
        <v>0.63825893402099609</v>
      </c>
      <c r="R37" s="12">
        <v>11.204221725463871</v>
      </c>
      <c r="S37" s="12">
        <v>11.40766620635986</v>
      </c>
      <c r="T37" s="12">
        <v>12.48345947265625</v>
      </c>
      <c r="U37" s="12">
        <v>12.80036735534668</v>
      </c>
      <c r="V37" s="16">
        <v>4.4928600000000003</v>
      </c>
      <c r="W37" s="15">
        <v>1.787598</v>
      </c>
      <c r="X37" s="15">
        <v>0.92552199999999996</v>
      </c>
      <c r="Y37" s="15">
        <v>0.64931000000000005</v>
      </c>
      <c r="Z37" s="15">
        <v>0.36194900000000002</v>
      </c>
      <c r="AA37" s="15">
        <v>3.8357000000000002E-2</v>
      </c>
      <c r="AB37" s="12"/>
      <c r="AC37" s="17">
        <v>1211.2900390625</v>
      </c>
      <c r="AD37" s="17">
        <v>3691.590087890625</v>
      </c>
      <c r="AE37" s="17">
        <v>-228.19999694824219</v>
      </c>
      <c r="AF37" s="12">
        <f t="shared" si="7"/>
        <v>1.1497199200093746</v>
      </c>
      <c r="AG37" s="12">
        <v>0.60999691486358643</v>
      </c>
      <c r="AH37" s="12">
        <v>0.48579275608062739</v>
      </c>
      <c r="AI37" s="12">
        <v>5.3930249065160751E-2</v>
      </c>
    </row>
    <row r="38" spans="1:35" x14ac:dyDescent="0.25">
      <c r="A38" s="4">
        <v>2000</v>
      </c>
      <c r="B38" s="5">
        <v>10.551961</v>
      </c>
      <c r="C38" s="6">
        <v>10.811978</v>
      </c>
      <c r="D38" s="7">
        <v>0.32198399999999999</v>
      </c>
      <c r="E38" s="7">
        <v>2.8027579999999999</v>
      </c>
      <c r="F38" s="7">
        <v>5.1622110000000001</v>
      </c>
      <c r="G38" s="8">
        <f t="shared" si="4"/>
        <v>8.2869530000000005</v>
      </c>
      <c r="H38" s="9">
        <v>1.7</v>
      </c>
      <c r="I38" s="10">
        <v>0.87629999999999997</v>
      </c>
      <c r="J38" s="9">
        <v>10.692</v>
      </c>
      <c r="K38" s="10">
        <f t="shared" si="5"/>
        <v>8.9920000000000009</v>
      </c>
      <c r="L38" s="11">
        <f t="shared" si="6"/>
        <v>1.4920000000000009</v>
      </c>
      <c r="M38" s="12">
        <v>10.98437595367432</v>
      </c>
      <c r="N38" s="12"/>
      <c r="O38" s="13">
        <v>22.444000244140621</v>
      </c>
      <c r="P38" s="14">
        <v>20.939399719238281</v>
      </c>
      <c r="Q38" s="15">
        <v>0.61538726091384888</v>
      </c>
      <c r="R38" s="12">
        <v>9.380885124206543</v>
      </c>
      <c r="S38" s="12">
        <v>9.5214357376098633</v>
      </c>
      <c r="T38" s="12">
        <v>7.7741236686706543</v>
      </c>
      <c r="U38" s="12">
        <v>6.9362878799438477</v>
      </c>
      <c r="V38" s="16">
        <v>4.7797260000000001</v>
      </c>
      <c r="W38" s="15">
        <v>2.182388</v>
      </c>
      <c r="X38" s="15">
        <v>0.96505399999999997</v>
      </c>
      <c r="Y38" s="15">
        <v>0.60000900000000001</v>
      </c>
      <c r="Z38" s="15">
        <v>0.30258800000000002</v>
      </c>
      <c r="AA38" s="15">
        <v>3.9864999999999998E-2</v>
      </c>
      <c r="AB38" s="12"/>
      <c r="AC38" s="17">
        <v>1196.719970703125</v>
      </c>
      <c r="AD38" s="17">
        <v>3677.800048828125</v>
      </c>
      <c r="AE38" s="17">
        <v>-228.19999694824219</v>
      </c>
      <c r="AF38" s="12">
        <f t="shared" si="7"/>
        <v>1.1600894704461098</v>
      </c>
      <c r="AG38" s="12">
        <v>0.6389157772064209</v>
      </c>
      <c r="AH38" s="12">
        <v>0.47004607319831848</v>
      </c>
      <c r="AI38" s="12">
        <v>5.1127620041370392E-2</v>
      </c>
    </row>
    <row r="39" spans="1:35" x14ac:dyDescent="0.25">
      <c r="A39" s="4">
        <v>2001</v>
      </c>
      <c r="B39" s="5">
        <v>10.736502</v>
      </c>
      <c r="C39" s="6">
        <v>11.168315</v>
      </c>
      <c r="D39" s="7">
        <v>0.31542900000000001</v>
      </c>
      <c r="E39" s="7">
        <v>2.8410280000000001</v>
      </c>
      <c r="F39" s="7">
        <v>5.2547180000000004</v>
      </c>
      <c r="G39" s="8">
        <f t="shared" si="4"/>
        <v>8.4111750000000001</v>
      </c>
      <c r="H39" s="9">
        <v>1.5</v>
      </c>
      <c r="I39" s="10">
        <v>0.84208899999999998</v>
      </c>
      <c r="J39" s="9">
        <v>10.2094</v>
      </c>
      <c r="K39" s="10">
        <f t="shared" si="5"/>
        <v>8.7094000000000005</v>
      </c>
      <c r="L39" s="11">
        <f t="shared" si="6"/>
        <v>1.2094000000000005</v>
      </c>
      <c r="M39" s="12">
        <v>10.486031532287599</v>
      </c>
      <c r="N39" s="12"/>
      <c r="O39" s="13">
        <v>19.872800827026371</v>
      </c>
      <c r="P39" s="14">
        <v>19.134799957275391</v>
      </c>
      <c r="Q39" s="15">
        <v>0.56938481330871582</v>
      </c>
      <c r="R39" s="12">
        <v>8.2355213165283203</v>
      </c>
      <c r="S39" s="12">
        <v>8.3409614562988281</v>
      </c>
      <c r="T39" s="12">
        <v>6.855924129486084</v>
      </c>
      <c r="U39" s="12">
        <v>6.9938302040100098</v>
      </c>
      <c r="V39" s="16">
        <v>4.9403810000000004</v>
      </c>
      <c r="W39" s="15">
        <v>2.2076880000000001</v>
      </c>
      <c r="X39" s="15">
        <v>1.037871</v>
      </c>
      <c r="Y39" s="15">
        <v>0.64776500000000004</v>
      </c>
      <c r="Z39" s="15">
        <v>0.36780800000000002</v>
      </c>
      <c r="AA39" s="15">
        <v>3.8477999999999998E-2</v>
      </c>
      <c r="AB39" s="12"/>
      <c r="AC39" s="17">
        <v>1177.9599609375</v>
      </c>
      <c r="AD39" s="17">
        <v>3664.840087890625</v>
      </c>
      <c r="AE39" s="17">
        <v>-228.6000061035156</v>
      </c>
      <c r="AF39" s="12">
        <f t="shared" si="7"/>
        <v>1.1549642197787762</v>
      </c>
      <c r="AG39" s="12">
        <v>0.64172834157943726</v>
      </c>
      <c r="AH39" s="12">
        <v>0.4622153639793396</v>
      </c>
      <c r="AI39" s="12">
        <v>5.1020514219999313E-2</v>
      </c>
    </row>
    <row r="40" spans="1:35" x14ac:dyDescent="0.25">
      <c r="A40" s="4">
        <v>2002</v>
      </c>
      <c r="B40" s="5">
        <v>6.0881439999999998</v>
      </c>
      <c r="C40" s="6">
        <v>6.2111859999999997</v>
      </c>
      <c r="D40" s="7">
        <v>0.32671800000000001</v>
      </c>
      <c r="E40" s="7">
        <v>2.96923</v>
      </c>
      <c r="F40" s="7">
        <v>5.3656090000000001</v>
      </c>
      <c r="G40" s="8">
        <f t="shared" si="4"/>
        <v>8.6615570000000002</v>
      </c>
      <c r="H40" s="9">
        <v>1.5</v>
      </c>
      <c r="I40" s="10">
        <v>0.744923</v>
      </c>
      <c r="J40" s="9">
        <v>10.4472</v>
      </c>
      <c r="K40" s="10">
        <f t="shared" si="5"/>
        <v>8.9472000000000005</v>
      </c>
      <c r="L40" s="11">
        <f t="shared" si="6"/>
        <v>1.4472000000000005</v>
      </c>
      <c r="M40" s="12">
        <v>10.502414703369141</v>
      </c>
      <c r="N40" s="12"/>
      <c r="O40" s="13">
        <v>17.093000411987301</v>
      </c>
      <c r="P40" s="14">
        <v>14.46790027618408</v>
      </c>
      <c r="Q40" s="15">
        <v>0.48340672254562378</v>
      </c>
      <c r="R40" s="12">
        <v>8.2308797836303711</v>
      </c>
      <c r="S40" s="12">
        <v>8.3391561508178711</v>
      </c>
      <c r="T40" s="12">
        <v>3.6736311912536621</v>
      </c>
      <c r="U40" s="12">
        <v>2.6427266597747798</v>
      </c>
      <c r="V40" s="16">
        <v>3.9914049999999999</v>
      </c>
      <c r="W40" s="15">
        <v>1.8160529999999999</v>
      </c>
      <c r="X40" s="15">
        <v>0.79900700000000002</v>
      </c>
      <c r="Y40" s="15">
        <v>0.52497899999999997</v>
      </c>
      <c r="Z40" s="15">
        <v>0.28079100000000001</v>
      </c>
      <c r="AA40" s="15">
        <v>3.8171999999999998E-2</v>
      </c>
      <c r="AB40" s="12"/>
      <c r="AC40" s="17">
        <v>1155.420043945312</v>
      </c>
      <c r="AD40" s="17">
        <v>3626.530029296875</v>
      </c>
      <c r="AE40" s="17">
        <v>-228.69999694824219</v>
      </c>
      <c r="AF40" s="12">
        <f t="shared" si="7"/>
        <v>1.1423151530325413</v>
      </c>
      <c r="AG40" s="12">
        <v>0.65441852807998657</v>
      </c>
      <c r="AH40" s="12">
        <v>0.43916559219360352</v>
      </c>
      <c r="AI40" s="12">
        <v>4.8731032758951187E-2</v>
      </c>
    </row>
    <row r="41" spans="1:35" x14ac:dyDescent="0.25">
      <c r="A41" s="4">
        <v>2003</v>
      </c>
      <c r="B41" s="5">
        <v>10.631983</v>
      </c>
      <c r="C41" s="6">
        <v>10.898889</v>
      </c>
      <c r="D41" s="7">
        <v>0.29839199999999999</v>
      </c>
      <c r="E41" s="7">
        <v>2.8305989999999999</v>
      </c>
      <c r="F41" s="7">
        <v>4.4087459999999998</v>
      </c>
      <c r="G41" s="8">
        <f t="shared" si="4"/>
        <v>7.5377369999999999</v>
      </c>
      <c r="H41" s="9">
        <v>1.5</v>
      </c>
      <c r="I41" s="10">
        <v>0.67823999999999995</v>
      </c>
      <c r="J41" s="9">
        <v>9.3817000000000004</v>
      </c>
      <c r="K41" s="10">
        <f t="shared" si="5"/>
        <v>7.8817000000000004</v>
      </c>
      <c r="L41" s="11">
        <f t="shared" si="6"/>
        <v>0.38170000000000037</v>
      </c>
      <c r="M41" s="12">
        <v>9.4476909637451172</v>
      </c>
      <c r="N41" s="12"/>
      <c r="O41" s="13">
        <v>15.617799758911129</v>
      </c>
      <c r="P41" s="14">
        <v>12.109499931335449</v>
      </c>
      <c r="Q41" s="15">
        <v>0.391213059425354</v>
      </c>
      <c r="R41" s="12">
        <v>8.2285747528076172</v>
      </c>
      <c r="S41" s="12">
        <v>8.3601808547973633</v>
      </c>
      <c r="T41" s="12">
        <v>6.0727806091308594</v>
      </c>
      <c r="U41" s="12">
        <v>6.1607246398925781</v>
      </c>
      <c r="V41" s="16">
        <v>4.2674510000000003</v>
      </c>
      <c r="W41" s="15">
        <v>1.9660200000000001</v>
      </c>
      <c r="X41" s="15">
        <v>0.88820299999999996</v>
      </c>
      <c r="Y41" s="15">
        <v>0.57000600000000001</v>
      </c>
      <c r="Z41" s="15">
        <v>0.35457899999999998</v>
      </c>
      <c r="AA41" s="15">
        <v>3.6602999999999997E-2</v>
      </c>
      <c r="AB41" s="12"/>
      <c r="AC41" s="17">
        <v>1142.119995117188</v>
      </c>
      <c r="AD41" s="17">
        <v>3603.72998046875</v>
      </c>
      <c r="AE41" s="17">
        <v>-229.30000305175781</v>
      </c>
      <c r="AF41" s="12">
        <f t="shared" si="7"/>
        <v>1.0606846623122692</v>
      </c>
      <c r="AG41" s="12">
        <v>0.60440558195114136</v>
      </c>
      <c r="AH41" s="12">
        <v>0.4121052622795105</v>
      </c>
      <c r="AI41" s="12">
        <v>4.4173818081617362E-2</v>
      </c>
    </row>
    <row r="42" spans="1:35" x14ac:dyDescent="0.25">
      <c r="A42" s="4">
        <v>2004</v>
      </c>
      <c r="B42" s="5">
        <v>10.073292</v>
      </c>
      <c r="C42" s="6">
        <v>10.627991</v>
      </c>
      <c r="D42" s="7">
        <v>0.28300599999999998</v>
      </c>
      <c r="E42" s="7">
        <v>2.7846449999999998</v>
      </c>
      <c r="F42" s="7">
        <v>4.3161849999999999</v>
      </c>
      <c r="G42" s="8">
        <f t="shared" si="4"/>
        <v>7.3838359999999996</v>
      </c>
      <c r="H42" s="9">
        <v>1.5</v>
      </c>
      <c r="I42" s="10">
        <v>0.63547200000000004</v>
      </c>
      <c r="J42" s="9">
        <v>9.3446999999999996</v>
      </c>
      <c r="K42" s="10">
        <f t="shared" si="5"/>
        <v>7.8446999999999996</v>
      </c>
      <c r="L42" s="11">
        <f t="shared" si="6"/>
        <v>0.34469999999999956</v>
      </c>
      <c r="M42" s="12">
        <v>9.6351480484008789</v>
      </c>
      <c r="N42" s="12"/>
      <c r="O42" s="13">
        <v>13.9370002746582</v>
      </c>
      <c r="P42" s="14">
        <v>9.1694602966308594</v>
      </c>
      <c r="Q42" s="15">
        <v>0.32382437586784357</v>
      </c>
      <c r="R42" s="12">
        <v>8.2309446334838867</v>
      </c>
      <c r="S42" s="12">
        <v>8.3352880477905273</v>
      </c>
      <c r="T42" s="12">
        <v>5.3794856071472168</v>
      </c>
      <c r="U42" s="12">
        <v>5.9133515357971191</v>
      </c>
      <c r="V42" s="16">
        <v>3.9403359999999998</v>
      </c>
      <c r="W42" s="15">
        <v>1.8089120000000001</v>
      </c>
      <c r="X42" s="15">
        <v>0.85250999999999999</v>
      </c>
      <c r="Y42" s="15">
        <v>0.49169400000000002</v>
      </c>
      <c r="Z42" s="15">
        <v>0.36752099999999999</v>
      </c>
      <c r="AA42" s="15">
        <v>3.7157000000000003E-2</v>
      </c>
      <c r="AB42" s="12"/>
      <c r="AC42" s="17">
        <v>1125.859985351562</v>
      </c>
      <c r="AD42" s="17">
        <v>3570.77001953125</v>
      </c>
      <c r="AE42" s="17">
        <v>-229</v>
      </c>
      <c r="AF42" s="12">
        <f t="shared" si="7"/>
        <v>1.068522471934557</v>
      </c>
      <c r="AG42" s="12">
        <v>0.60233879089355469</v>
      </c>
      <c r="AH42" s="12">
        <v>0.4209514856338501</v>
      </c>
      <c r="AI42" s="12">
        <v>4.5232195407152183E-2</v>
      </c>
    </row>
    <row r="43" spans="1:35" x14ac:dyDescent="0.25">
      <c r="A43" s="4">
        <v>2005</v>
      </c>
      <c r="B43" s="5">
        <v>16.892824000000001</v>
      </c>
      <c r="C43" s="6">
        <v>18.818753999999998</v>
      </c>
      <c r="D43" s="7">
        <v>0.29177799999999998</v>
      </c>
      <c r="E43" s="7">
        <v>2.4284690000000002</v>
      </c>
      <c r="F43" s="7">
        <v>4.344258</v>
      </c>
      <c r="G43" s="8">
        <f t="shared" si="4"/>
        <v>7.0645050000000005</v>
      </c>
      <c r="H43" s="9">
        <v>1.5</v>
      </c>
      <c r="I43" s="10">
        <v>0.66161999999999999</v>
      </c>
      <c r="J43" s="9">
        <v>8.2737999999999996</v>
      </c>
      <c r="K43" s="10">
        <f t="shared" si="5"/>
        <v>6.7737999999999996</v>
      </c>
      <c r="L43" s="11">
        <f t="shared" si="6"/>
        <v>-0.7262000000000004</v>
      </c>
      <c r="M43" s="12">
        <v>7.9390325546264648</v>
      </c>
      <c r="N43" s="12"/>
      <c r="O43" s="13">
        <v>15.21920013427734</v>
      </c>
      <c r="P43" s="14">
        <v>11.939000129699711</v>
      </c>
      <c r="Q43" s="15">
        <v>0.3239789605140686</v>
      </c>
      <c r="R43" s="12">
        <v>8.2317190170288086</v>
      </c>
      <c r="S43" s="12">
        <v>8.360835075378418</v>
      </c>
      <c r="T43" s="12">
        <v>11.546810150146481</v>
      </c>
      <c r="U43" s="12">
        <v>12.79493236541748</v>
      </c>
      <c r="V43" s="16">
        <v>4.3350229999999996</v>
      </c>
      <c r="W43" s="15">
        <v>1.818557</v>
      </c>
      <c r="X43" s="15">
        <v>1.001231</v>
      </c>
      <c r="Y43" s="15">
        <v>0.60770599999999997</v>
      </c>
      <c r="Z43" s="15">
        <v>0.443187</v>
      </c>
      <c r="AA43" s="15">
        <v>3.6821E-2</v>
      </c>
      <c r="AB43" s="12"/>
      <c r="AC43" s="17">
        <v>1138.359985351562</v>
      </c>
      <c r="AD43" s="17">
        <v>3601.969970703125</v>
      </c>
      <c r="AE43" s="17">
        <v>-229.5</v>
      </c>
      <c r="AF43" s="12">
        <f t="shared" si="7"/>
        <v>1.1032871752977371</v>
      </c>
      <c r="AG43" s="12">
        <v>0.60037320852279663</v>
      </c>
      <c r="AH43" s="12">
        <v>0.45649507641792297</v>
      </c>
      <c r="AI43" s="12">
        <v>4.6418890357017517E-2</v>
      </c>
    </row>
    <row r="44" spans="1:35" x14ac:dyDescent="0.25">
      <c r="A44" s="4">
        <v>2006</v>
      </c>
      <c r="B44" s="5">
        <v>13.50305</v>
      </c>
      <c r="C44" s="6">
        <v>13.720967999999999</v>
      </c>
      <c r="D44" s="7">
        <v>0.29286400000000001</v>
      </c>
      <c r="E44" s="7">
        <v>2.7828659999999998</v>
      </c>
      <c r="F44" s="7">
        <v>4.335299</v>
      </c>
      <c r="G44" s="8">
        <f t="shared" si="4"/>
        <v>7.4110290000000001</v>
      </c>
      <c r="H44" s="9">
        <v>1.5</v>
      </c>
      <c r="I44" s="10">
        <v>0.63522199999999995</v>
      </c>
      <c r="J44" s="9">
        <v>9.2592999999999996</v>
      </c>
      <c r="K44" s="10">
        <f t="shared" si="5"/>
        <v>7.7592999999999996</v>
      </c>
      <c r="L44" s="11">
        <f t="shared" si="6"/>
        <v>0.25929999999999964</v>
      </c>
      <c r="M44" s="12">
        <v>9.3948516845703125</v>
      </c>
      <c r="N44" s="12"/>
      <c r="O44" s="13">
        <v>13.88700008392334</v>
      </c>
      <c r="P44" s="14">
        <v>11.916799545288089</v>
      </c>
      <c r="Q44" s="15">
        <v>0.36297786235809332</v>
      </c>
      <c r="R44" s="12">
        <v>8.2283649444580078</v>
      </c>
      <c r="S44" s="12">
        <v>8.4922189712524414</v>
      </c>
      <c r="T44" s="12">
        <v>8.5674123764038086</v>
      </c>
      <c r="U44" s="12">
        <v>8.626129150390625</v>
      </c>
      <c r="V44" s="16">
        <v>4.2337990000000003</v>
      </c>
      <c r="W44" s="15">
        <v>1.9395020000000001</v>
      </c>
      <c r="X44" s="15">
        <v>0.84173299999999995</v>
      </c>
      <c r="Y44" s="15">
        <v>0.59567800000000004</v>
      </c>
      <c r="Z44" s="15">
        <v>0.36874899999999999</v>
      </c>
      <c r="AA44" s="15">
        <v>3.6288000000000001E-2</v>
      </c>
      <c r="AB44" s="12"/>
      <c r="AC44" s="17">
        <v>1125.359985351562</v>
      </c>
      <c r="AD44" s="17">
        <v>3601.739990234375</v>
      </c>
      <c r="AE44" s="17">
        <v>-229.8999938964844</v>
      </c>
      <c r="AF44" s="12">
        <f t="shared" si="7"/>
        <v>1.0842134319245815</v>
      </c>
      <c r="AG44" s="12">
        <v>0.61359494924545288</v>
      </c>
      <c r="AH44" s="12">
        <v>0.42969852685928339</v>
      </c>
      <c r="AI44" s="12">
        <v>4.09199558198452E-2</v>
      </c>
    </row>
    <row r="45" spans="1:35" x14ac:dyDescent="0.25">
      <c r="A45" s="4">
        <v>2007</v>
      </c>
      <c r="B45" s="5">
        <v>11.453443999999999</v>
      </c>
      <c r="C45" s="6">
        <v>11.717973000000001</v>
      </c>
      <c r="D45" s="7">
        <v>0.30031200000000002</v>
      </c>
      <c r="E45" s="7">
        <v>2.7833230000000002</v>
      </c>
      <c r="F45" s="7">
        <v>4.3706950000000004</v>
      </c>
      <c r="G45" s="8">
        <f t="shared" si="4"/>
        <v>7.4543300000000006</v>
      </c>
      <c r="H45" s="9">
        <v>1.5</v>
      </c>
      <c r="I45" s="10">
        <v>0.59804400000000002</v>
      </c>
      <c r="J45" s="9">
        <v>9.3621099999999995</v>
      </c>
      <c r="K45" s="10">
        <f t="shared" si="5"/>
        <v>7.8621099999999995</v>
      </c>
      <c r="L45" s="11">
        <f t="shared" si="6"/>
        <v>0.36210999999999949</v>
      </c>
      <c r="M45" s="12">
        <v>9.4487619400024414</v>
      </c>
      <c r="N45" s="12">
        <v>9.1999969482421875</v>
      </c>
      <c r="O45" s="13">
        <v>12.504599571228029</v>
      </c>
      <c r="P45" s="14">
        <v>11.92940044403076</v>
      </c>
      <c r="Q45" s="15">
        <v>0.37112700939178472</v>
      </c>
      <c r="R45" s="12">
        <v>8.2310323715209961</v>
      </c>
      <c r="S45" s="12">
        <v>8.3971319198608398</v>
      </c>
      <c r="T45" s="12">
        <v>8.6156883239746094</v>
      </c>
      <c r="U45" s="12">
        <v>8.7535285949707031</v>
      </c>
      <c r="V45" s="16">
        <v>4.4694900000000004</v>
      </c>
      <c r="W45" s="15">
        <v>2.0252880000000002</v>
      </c>
      <c r="X45" s="15">
        <v>0.95311699999999999</v>
      </c>
      <c r="Y45" s="15">
        <v>0.60142499999999999</v>
      </c>
      <c r="Z45" s="15">
        <v>0.40025500000000003</v>
      </c>
      <c r="AA45" s="15">
        <v>3.6400000000000002E-2</v>
      </c>
      <c r="AB45" s="12">
        <f t="shared" ref="AB45:AB64" si="8">N45-S45</f>
        <v>0.80286502838134766</v>
      </c>
      <c r="AC45" s="17">
        <v>1111.06005859375</v>
      </c>
      <c r="AD45" s="17">
        <v>3601.8701171875</v>
      </c>
      <c r="AE45" s="17">
        <v>-230.3999938964844</v>
      </c>
      <c r="AF45" s="12">
        <f t="shared" si="7"/>
        <v>1.1032014824450016</v>
      </c>
      <c r="AG45" s="12">
        <v>0.63116246461868286</v>
      </c>
      <c r="AH45" s="12">
        <v>0.42731836438179022</v>
      </c>
      <c r="AI45" s="12">
        <v>4.472065344452858E-2</v>
      </c>
    </row>
    <row r="46" spans="1:35" x14ac:dyDescent="0.25">
      <c r="A46" s="4">
        <v>2008</v>
      </c>
      <c r="B46" s="5">
        <v>16.003488999999998</v>
      </c>
      <c r="C46" s="6">
        <v>16.507821</v>
      </c>
      <c r="D46" s="7">
        <v>0.269654</v>
      </c>
      <c r="E46" s="7">
        <v>2.752497</v>
      </c>
      <c r="F46" s="7">
        <v>4.4988099999999998</v>
      </c>
      <c r="G46" s="8">
        <f t="shared" si="4"/>
        <v>7.5209609999999998</v>
      </c>
      <c r="H46" s="9">
        <v>1.5</v>
      </c>
      <c r="I46" s="10">
        <v>0.577847</v>
      </c>
      <c r="J46" s="9">
        <v>9.5453399999999995</v>
      </c>
      <c r="K46" s="10">
        <f t="shared" si="5"/>
        <v>8.0453399999999995</v>
      </c>
      <c r="L46" s="11">
        <f t="shared" si="6"/>
        <v>0.54533999999999949</v>
      </c>
      <c r="M46" s="12">
        <v>9.5320281982421875</v>
      </c>
      <c r="N46" s="12">
        <v>10.055343627929689</v>
      </c>
      <c r="O46" s="13">
        <v>12.012900352478029</v>
      </c>
      <c r="P46" s="14">
        <v>14.50860023498535</v>
      </c>
      <c r="Q46" s="15">
        <v>0.39563930034637451</v>
      </c>
      <c r="R46" s="12">
        <v>8.9780235290527344</v>
      </c>
      <c r="S46" s="12">
        <v>9.163996696472168</v>
      </c>
      <c r="T46" s="12">
        <v>12.159201622009279</v>
      </c>
      <c r="U46" s="12">
        <v>12.085817337036129</v>
      </c>
      <c r="V46" s="16">
        <v>4.485805</v>
      </c>
      <c r="W46" s="15">
        <v>2.0934560000000002</v>
      </c>
      <c r="X46" s="15">
        <v>0.84778500000000001</v>
      </c>
      <c r="Y46" s="15">
        <v>0.587619</v>
      </c>
      <c r="Z46" s="15">
        <v>0.42723299999999997</v>
      </c>
      <c r="AA46" s="15">
        <v>3.4866000000000001E-2</v>
      </c>
      <c r="AB46" s="12">
        <f t="shared" si="8"/>
        <v>0.89134693145752131</v>
      </c>
      <c r="AC46" s="17">
        <v>1105.760009765625</v>
      </c>
      <c r="AD46" s="17">
        <v>3626.89990234375</v>
      </c>
      <c r="AE46" s="17">
        <v>-231.30000305175781</v>
      </c>
      <c r="AF46" s="12">
        <f t="shared" si="7"/>
        <v>1.0219295211136341</v>
      </c>
      <c r="AG46" s="12">
        <v>0.57925933599472046</v>
      </c>
      <c r="AH46" s="12">
        <v>0.39345678687095642</v>
      </c>
      <c r="AI46" s="12">
        <v>4.921339824795723E-2</v>
      </c>
    </row>
    <row r="47" spans="1:35" x14ac:dyDescent="0.25">
      <c r="A47" s="4">
        <v>2009</v>
      </c>
      <c r="B47" s="5">
        <v>14.089934</v>
      </c>
      <c r="C47" s="6">
        <v>14.291779</v>
      </c>
      <c r="D47" s="7">
        <v>0.248613</v>
      </c>
      <c r="E47" s="7">
        <v>2.8317109999999999</v>
      </c>
      <c r="F47" s="7">
        <v>4.3580740000000002</v>
      </c>
      <c r="G47" s="8">
        <f t="shared" si="4"/>
        <v>7.4383980000000003</v>
      </c>
      <c r="H47" s="9">
        <v>1.5</v>
      </c>
      <c r="I47" s="10">
        <v>0.55355900000000002</v>
      </c>
      <c r="J47" s="9">
        <v>9.4801179999999992</v>
      </c>
      <c r="K47" s="10">
        <f t="shared" si="5"/>
        <v>7.9801179999999992</v>
      </c>
      <c r="L47" s="11">
        <f t="shared" si="6"/>
        <v>0.48011799999999916</v>
      </c>
      <c r="M47" s="12">
        <v>9.2108268737792969</v>
      </c>
      <c r="N47" s="12">
        <v>9.2992887496948242</v>
      </c>
      <c r="O47" s="13">
        <v>10.933199882507321</v>
      </c>
      <c r="P47" s="14">
        <v>15.46300029754639</v>
      </c>
      <c r="Q47" s="15">
        <v>0.437297523021698</v>
      </c>
      <c r="R47" s="12">
        <v>8.2357044219970703</v>
      </c>
      <c r="S47" s="12">
        <v>8.3958034515380859</v>
      </c>
      <c r="T47" s="12">
        <v>9.7037467956542969</v>
      </c>
      <c r="U47" s="12">
        <v>10.21957302093506</v>
      </c>
      <c r="V47" s="16">
        <v>4.4650030000000003</v>
      </c>
      <c r="W47" s="15">
        <v>2.0585270000000002</v>
      </c>
      <c r="X47" s="15">
        <v>0.89144800000000002</v>
      </c>
      <c r="Y47" s="15">
        <v>0.52666100000000005</v>
      </c>
      <c r="Z47" s="15">
        <v>0.41993900000000001</v>
      </c>
      <c r="AA47" s="15">
        <v>3.5300999999999999E-2</v>
      </c>
      <c r="AB47" s="12">
        <f t="shared" si="8"/>
        <v>0.90348529815673828</v>
      </c>
      <c r="AC47" s="17">
        <v>1093.680053710938</v>
      </c>
      <c r="AD47" s="17">
        <v>3635.3701171875</v>
      </c>
      <c r="AE47" s="17">
        <v>-231.8999938964844</v>
      </c>
      <c r="AF47" s="12">
        <f t="shared" si="7"/>
        <v>0.9466584175825119</v>
      </c>
      <c r="AG47" s="12">
        <v>0.52890127897262573</v>
      </c>
      <c r="AH47" s="12">
        <v>0.37778547406196589</v>
      </c>
      <c r="AI47" s="12">
        <v>3.9971664547920227E-2</v>
      </c>
    </row>
    <row r="48" spans="1:35" x14ac:dyDescent="0.25">
      <c r="A48" s="4">
        <v>2010</v>
      </c>
      <c r="B48" s="5">
        <v>12.708978</v>
      </c>
      <c r="C48" s="6">
        <v>13.527462</v>
      </c>
      <c r="D48" s="7">
        <v>0.24143700000000001</v>
      </c>
      <c r="E48" s="7">
        <v>2.780367</v>
      </c>
      <c r="F48" s="7">
        <v>4.3456200000000003</v>
      </c>
      <c r="G48" s="8">
        <f t="shared" si="4"/>
        <v>7.3674239999999998</v>
      </c>
      <c r="H48" s="9">
        <v>1.5</v>
      </c>
      <c r="I48" s="10">
        <v>0.53701500000000002</v>
      </c>
      <c r="J48" s="9">
        <v>9.4507940000000001</v>
      </c>
      <c r="K48" s="10">
        <f t="shared" si="5"/>
        <v>7.9507940000000001</v>
      </c>
      <c r="L48" s="11">
        <f t="shared" si="6"/>
        <v>0.45079400000000014</v>
      </c>
      <c r="M48" s="12">
        <v>9.2607698440551758</v>
      </c>
      <c r="N48" s="12">
        <v>9.4836912155151367</v>
      </c>
      <c r="O48" s="13">
        <v>10.092000007629389</v>
      </c>
      <c r="P48" s="14">
        <v>15.266799926757811</v>
      </c>
      <c r="Q48" s="15">
        <v>0.44354501366615301</v>
      </c>
      <c r="R48" s="12">
        <v>8.2347526550292969</v>
      </c>
      <c r="S48" s="12">
        <v>8.4186525344848633</v>
      </c>
      <c r="T48" s="12">
        <v>8.4664163589477539</v>
      </c>
      <c r="U48" s="12">
        <v>8.4260902404785156</v>
      </c>
      <c r="V48" s="16">
        <v>4.4004459999999996</v>
      </c>
      <c r="W48" s="15">
        <v>1.8349249999999999</v>
      </c>
      <c r="X48" s="15">
        <v>0.94725400000000004</v>
      </c>
      <c r="Y48" s="15">
        <v>0.678145</v>
      </c>
      <c r="Z48" s="15">
        <v>0.37479200000000001</v>
      </c>
      <c r="AA48" s="15">
        <v>3.4278000000000003E-2</v>
      </c>
      <c r="AB48" s="12">
        <f t="shared" si="8"/>
        <v>1.0650386810302734</v>
      </c>
      <c r="AC48" s="17">
        <v>1083.81005859375</v>
      </c>
      <c r="AD48" s="17">
        <v>3633.659912109375</v>
      </c>
      <c r="AE48" s="17">
        <v>-232</v>
      </c>
      <c r="AF48" s="12">
        <f t="shared" si="7"/>
        <v>0.99362515658140182</v>
      </c>
      <c r="AG48" s="12">
        <v>0.56523627042770386</v>
      </c>
      <c r="AH48" s="12">
        <v>0.39674338698387152</v>
      </c>
      <c r="AI48" s="12">
        <v>3.1645499169826508E-2</v>
      </c>
    </row>
    <row r="49" spans="1:35" x14ac:dyDescent="0.25">
      <c r="A49" s="4">
        <v>2011</v>
      </c>
      <c r="B49" s="5">
        <v>20.255835999999999</v>
      </c>
      <c r="C49" s="6">
        <v>20.846271999999999</v>
      </c>
      <c r="D49" s="7">
        <v>0.22284699999999999</v>
      </c>
      <c r="E49" s="7">
        <v>2.7811080000000001</v>
      </c>
      <c r="F49" s="7">
        <v>4.3126610000000003</v>
      </c>
      <c r="G49" s="8">
        <f t="shared" si="4"/>
        <v>7.3166159999999998</v>
      </c>
      <c r="H49" s="9">
        <v>1.4496640000000001</v>
      </c>
      <c r="I49" s="10">
        <v>0.57749499999999998</v>
      </c>
      <c r="J49" s="9">
        <v>9.2070000000000007</v>
      </c>
      <c r="K49" s="10">
        <f t="shared" si="5"/>
        <v>7.7573360000000005</v>
      </c>
      <c r="L49" s="11">
        <f t="shared" si="6"/>
        <v>0.25733600000000045</v>
      </c>
      <c r="M49" s="12">
        <v>9.8014211654663086</v>
      </c>
      <c r="N49" s="12">
        <v>13.46772575378418</v>
      </c>
      <c r="O49" s="13">
        <v>12.97679996490479</v>
      </c>
      <c r="P49" s="14">
        <v>17.59329986572266</v>
      </c>
      <c r="Q49" s="15">
        <v>0.46723654866218572</v>
      </c>
      <c r="R49" s="12">
        <v>12.518234252929689</v>
      </c>
      <c r="S49" s="12">
        <v>12.730851173400881</v>
      </c>
      <c r="T49" s="12">
        <v>15.498100280761721</v>
      </c>
      <c r="U49" s="12">
        <v>15.97141647338867</v>
      </c>
      <c r="V49" s="16">
        <v>4.441872</v>
      </c>
      <c r="W49" s="15">
        <v>2.0324939999999998</v>
      </c>
      <c r="X49" s="15">
        <v>0.85499199999999997</v>
      </c>
      <c r="Y49" s="15">
        <v>0.55801699999999999</v>
      </c>
      <c r="Z49" s="15">
        <v>0.39240999999999998</v>
      </c>
      <c r="AA49" s="15">
        <v>3.4065999999999999E-2</v>
      </c>
      <c r="AB49" s="12">
        <f t="shared" si="8"/>
        <v>0.736874580383299</v>
      </c>
      <c r="AC49" s="17">
        <v>1116.0400390625</v>
      </c>
      <c r="AD49" s="17">
        <v>3653.010009765625</v>
      </c>
      <c r="AE49" s="17">
        <v>-232.19999694824219</v>
      </c>
      <c r="AF49" s="12">
        <f t="shared" si="7"/>
        <v>1.0641170293092728</v>
      </c>
      <c r="AG49" s="12">
        <v>0.6114230751991272</v>
      </c>
      <c r="AH49" s="12">
        <v>0.42051908373832703</v>
      </c>
      <c r="AI49" s="12">
        <v>3.2174870371818542E-2</v>
      </c>
    </row>
    <row r="50" spans="1:35" x14ac:dyDescent="0.25">
      <c r="A50" s="4">
        <v>2012</v>
      </c>
      <c r="B50" s="5">
        <v>7.8946149999999999</v>
      </c>
      <c r="C50" s="6">
        <v>8.3368230000000008</v>
      </c>
      <c r="D50" s="7">
        <v>0.23716100000000001</v>
      </c>
      <c r="E50" s="7">
        <v>2.7896670000000001</v>
      </c>
      <c r="F50" s="7">
        <v>4.4167180000000004</v>
      </c>
      <c r="G50" s="8">
        <f t="shared" si="4"/>
        <v>7.4435460000000004</v>
      </c>
      <c r="H50" s="9">
        <v>1.3670230000000001</v>
      </c>
      <c r="I50" s="10">
        <v>0.60827699999999996</v>
      </c>
      <c r="J50" s="9">
        <v>9.3872560000000007</v>
      </c>
      <c r="K50" s="10">
        <f t="shared" si="5"/>
        <v>8.0202330000000011</v>
      </c>
      <c r="L50" s="11">
        <f t="shared" si="6"/>
        <v>0.52023300000000106</v>
      </c>
      <c r="M50" s="12">
        <v>9.4211330413818359</v>
      </c>
      <c r="N50" s="12">
        <v>10.296650886535639</v>
      </c>
      <c r="O50" s="13">
        <v>13.134799957275391</v>
      </c>
      <c r="P50" s="14">
        <v>13.92920017242432</v>
      </c>
      <c r="Q50" s="15">
        <v>0.45498394966125488</v>
      </c>
      <c r="R50" s="12">
        <v>9.4659414291381836</v>
      </c>
      <c r="S50" s="12">
        <v>9.5270099639892578</v>
      </c>
      <c r="T50" s="12">
        <v>5.9637231826782227</v>
      </c>
      <c r="U50" s="12">
        <v>4.9083027839660636</v>
      </c>
      <c r="V50" s="16">
        <v>4.6249630000000002</v>
      </c>
      <c r="W50" s="15">
        <v>2.1555070000000001</v>
      </c>
      <c r="X50" s="15">
        <v>0.91778800000000005</v>
      </c>
      <c r="Y50" s="15">
        <v>0.60901899999999998</v>
      </c>
      <c r="Z50" s="15">
        <v>0.39217999999999997</v>
      </c>
      <c r="AA50" s="15">
        <v>3.2989999999999998E-2</v>
      </c>
      <c r="AB50" s="12">
        <f t="shared" si="8"/>
        <v>0.76964092254638139</v>
      </c>
      <c r="AC50" s="17">
        <v>1115.160034179688</v>
      </c>
      <c r="AD50" s="17">
        <v>3621.56005859375</v>
      </c>
      <c r="AE50" s="17">
        <v>-232.6000061035156</v>
      </c>
      <c r="AF50" s="12">
        <f t="shared" si="7"/>
        <v>1.1145607605576515</v>
      </c>
      <c r="AG50" s="12">
        <v>0.66541481018066406</v>
      </c>
      <c r="AH50" s="12">
        <v>0.4163399338722229</v>
      </c>
      <c r="AI50" s="12">
        <v>3.2806016504764557E-2</v>
      </c>
    </row>
    <row r="51" spans="1:35" x14ac:dyDescent="0.25">
      <c r="A51" s="4">
        <v>2013</v>
      </c>
      <c r="B51" s="5">
        <v>9.7270339999999997</v>
      </c>
      <c r="C51" s="6">
        <v>10.298778</v>
      </c>
      <c r="D51" s="7">
        <v>0.22356300000000001</v>
      </c>
      <c r="E51" s="7">
        <v>2.778867</v>
      </c>
      <c r="F51" s="7">
        <v>4.4757889999999998</v>
      </c>
      <c r="G51" s="8">
        <f t="shared" si="4"/>
        <v>7.4782189999999993</v>
      </c>
      <c r="H51" s="9">
        <v>1.3731880000000001</v>
      </c>
      <c r="I51" s="10">
        <v>0.58022799999999997</v>
      </c>
      <c r="J51" s="9">
        <v>9.3752809999999993</v>
      </c>
      <c r="K51" s="10">
        <f t="shared" si="5"/>
        <v>8.0020929999999986</v>
      </c>
      <c r="L51" s="11">
        <f t="shared" si="6"/>
        <v>0.50209299999999857</v>
      </c>
      <c r="M51" s="12">
        <v>9.0427284240722656</v>
      </c>
      <c r="N51" s="12">
        <v>9.1966838836669922</v>
      </c>
      <c r="O51" s="13">
        <v>12.361800193786619</v>
      </c>
      <c r="P51" s="14">
        <v>10.934000015258791</v>
      </c>
      <c r="Q51" s="15">
        <v>0.36091062426567078</v>
      </c>
      <c r="R51" s="12">
        <v>8.2320728302001953</v>
      </c>
      <c r="S51" s="12">
        <v>8.2637643814086914</v>
      </c>
      <c r="T51" s="12">
        <v>5.3581891059875488</v>
      </c>
      <c r="U51" s="12">
        <v>5.1181521415710449</v>
      </c>
      <c r="V51" s="16">
        <v>3.5631780000000002</v>
      </c>
      <c r="W51" s="15">
        <v>1.5088440000000001</v>
      </c>
      <c r="X51" s="15">
        <v>0.768571</v>
      </c>
      <c r="Y51" s="15">
        <v>0.52964100000000003</v>
      </c>
      <c r="Z51" s="15">
        <v>0.29818299999999998</v>
      </c>
      <c r="AA51" s="15">
        <v>3.4098999999999997E-2</v>
      </c>
      <c r="AB51" s="12">
        <f t="shared" si="8"/>
        <v>0.93291950225830078</v>
      </c>
      <c r="AC51" s="17">
        <v>1106.920043945312</v>
      </c>
      <c r="AD51" s="17">
        <v>3591.25</v>
      </c>
      <c r="AE51" s="17">
        <v>-233.80000305175781</v>
      </c>
      <c r="AF51" s="12">
        <f t="shared" si="7"/>
        <v>1.0047862455248833</v>
      </c>
      <c r="AG51" s="12">
        <v>0.57652807235717773</v>
      </c>
      <c r="AH51" s="12">
        <v>0.39464488625526428</v>
      </c>
      <c r="AI51" s="12">
        <v>3.3613286912441247E-2</v>
      </c>
    </row>
    <row r="52" spans="1:35" x14ac:dyDescent="0.25">
      <c r="A52" s="4">
        <v>2014</v>
      </c>
      <c r="B52" s="5">
        <v>14.246422000000001</v>
      </c>
      <c r="C52" s="6">
        <v>14.56124</v>
      </c>
      <c r="D52" s="7">
        <v>0.22461600000000001</v>
      </c>
      <c r="E52" s="7">
        <v>2.774661</v>
      </c>
      <c r="F52" s="7">
        <v>4.6497339999999996</v>
      </c>
      <c r="G52" s="8">
        <f t="shared" si="4"/>
        <v>7.6490109999999998</v>
      </c>
      <c r="H52" s="9">
        <v>1.443991</v>
      </c>
      <c r="I52" s="10">
        <v>0.53353399999999995</v>
      </c>
      <c r="J52" s="9">
        <v>9.6148399999999992</v>
      </c>
      <c r="K52" s="10">
        <f t="shared" si="5"/>
        <v>8.1708489999999987</v>
      </c>
      <c r="L52" s="11">
        <f t="shared" si="6"/>
        <v>0.6708489999999987</v>
      </c>
      <c r="M52" s="12">
        <v>9.7588357925415039</v>
      </c>
      <c r="N52" s="12">
        <v>8.3681535720825195</v>
      </c>
      <c r="O52" s="13">
        <v>10.121500015258791</v>
      </c>
      <c r="P52" s="14">
        <v>12.285599708557131</v>
      </c>
      <c r="Q52" s="15">
        <v>0.34717175364494318</v>
      </c>
      <c r="R52" s="12">
        <v>7.4796566963195801</v>
      </c>
      <c r="S52" s="12">
        <v>7.5676693916320801</v>
      </c>
      <c r="T52" s="12">
        <v>9.2865419387817383</v>
      </c>
      <c r="U52" s="12">
        <v>10.380532264709471</v>
      </c>
      <c r="V52" s="16">
        <v>4.0120069999999997</v>
      </c>
      <c r="W52" s="15">
        <v>1.7370749999999999</v>
      </c>
      <c r="X52" s="15">
        <v>0.86659699999999995</v>
      </c>
      <c r="Y52" s="15">
        <v>0.58200799999999997</v>
      </c>
      <c r="Z52" s="15">
        <v>0.34897099999999998</v>
      </c>
      <c r="AA52" s="15">
        <v>3.4708000000000003E-2</v>
      </c>
      <c r="AB52" s="12">
        <f t="shared" si="8"/>
        <v>0.80048418045043945</v>
      </c>
      <c r="AC52" s="17">
        <v>1081.329956054688</v>
      </c>
      <c r="AD52" s="17">
        <v>3605.530029296875</v>
      </c>
      <c r="AE52" s="17">
        <v>-234.6000061035156</v>
      </c>
      <c r="AF52" s="12">
        <f t="shared" si="7"/>
        <v>1.0033658258616924</v>
      </c>
      <c r="AG52" s="12">
        <v>0.56403028964996338</v>
      </c>
      <c r="AH52" s="12">
        <v>0.40177339315414429</v>
      </c>
      <c r="AI52" s="12">
        <v>3.7562143057584763E-2</v>
      </c>
    </row>
    <row r="53" spans="1:35" x14ac:dyDescent="0.25">
      <c r="A53" s="4">
        <v>2015</v>
      </c>
      <c r="B53" s="5">
        <v>13.016508</v>
      </c>
      <c r="C53" s="6">
        <v>13.422606999999999</v>
      </c>
      <c r="D53" s="7">
        <v>0.22272900000000001</v>
      </c>
      <c r="E53" s="7">
        <v>2.6047319999999998</v>
      </c>
      <c r="F53" s="7">
        <v>4.6207560000000001</v>
      </c>
      <c r="G53" s="8">
        <f t="shared" si="4"/>
        <v>7.4482169999999996</v>
      </c>
      <c r="H53" s="9">
        <v>1.5</v>
      </c>
      <c r="I53" s="10">
        <v>0.51585899999999996</v>
      </c>
      <c r="J53" s="9">
        <v>9.4139999999999997</v>
      </c>
      <c r="K53" s="10">
        <f t="shared" si="5"/>
        <v>7.9139999999999997</v>
      </c>
      <c r="L53" s="11">
        <f t="shared" si="6"/>
        <v>0.4139999999999997</v>
      </c>
      <c r="M53" s="12">
        <v>9.2457351684570312</v>
      </c>
      <c r="N53" s="12">
        <v>9.8636617660522461</v>
      </c>
      <c r="O53" s="13">
        <v>9.8541803359985352</v>
      </c>
      <c r="P53" s="14">
        <v>12.33290004730225</v>
      </c>
      <c r="Q53" s="15">
        <v>0.3680928647518158</v>
      </c>
      <c r="R53" s="12">
        <v>9.0002717971801758</v>
      </c>
      <c r="S53" s="12">
        <v>9.1361494064331055</v>
      </c>
      <c r="T53" s="12">
        <v>9.4193878173828125</v>
      </c>
      <c r="U53" s="12">
        <v>10.173782348632811</v>
      </c>
      <c r="V53" s="16">
        <v>3.9764499999999998</v>
      </c>
      <c r="W53" s="15">
        <v>1.5780590000000001</v>
      </c>
      <c r="X53" s="15">
        <v>0.93127800000000005</v>
      </c>
      <c r="Y53" s="15">
        <v>0.63373699999999999</v>
      </c>
      <c r="Z53" s="15">
        <v>0.34389500000000001</v>
      </c>
      <c r="AA53" s="15">
        <v>2.8708000000000001E-2</v>
      </c>
      <c r="AB53" s="12">
        <f t="shared" si="8"/>
        <v>0.72751235961914063</v>
      </c>
      <c r="AC53" s="17">
        <v>1078.099975585938</v>
      </c>
      <c r="AD53" s="17">
        <v>3606.010009765625</v>
      </c>
      <c r="AE53" s="17">
        <v>-235.80000305175781</v>
      </c>
      <c r="AF53" s="12">
        <f t="shared" si="7"/>
        <v>0.94064943864941597</v>
      </c>
      <c r="AG53" s="12">
        <v>0.52842718362808228</v>
      </c>
      <c r="AH53" s="12">
        <v>0.37254318594932562</v>
      </c>
      <c r="AI53" s="12">
        <v>3.9679069072008133E-2</v>
      </c>
    </row>
    <row r="54" spans="1:35" x14ac:dyDescent="0.25">
      <c r="A54" s="4">
        <v>2016</v>
      </c>
      <c r="B54" s="5">
        <v>13.418884</v>
      </c>
      <c r="C54" s="6">
        <v>13.843877000000001</v>
      </c>
      <c r="D54" s="7">
        <v>0.23832600000000001</v>
      </c>
      <c r="E54" s="7">
        <v>2.6128330000000002</v>
      </c>
      <c r="F54" s="7">
        <v>4.3811010000000001</v>
      </c>
      <c r="G54" s="8">
        <f t="shared" si="4"/>
        <v>7.2322600000000001</v>
      </c>
      <c r="H54" s="9">
        <v>1.5</v>
      </c>
      <c r="I54" s="10">
        <v>0.50890999999999997</v>
      </c>
      <c r="J54" s="9">
        <v>9.2759979999999995</v>
      </c>
      <c r="K54" s="10">
        <f t="shared" si="5"/>
        <v>7.7759979999999995</v>
      </c>
      <c r="L54" s="11">
        <f t="shared" si="6"/>
        <v>0.27599799999999952</v>
      </c>
      <c r="M54" s="12">
        <v>9.2926054000854492</v>
      </c>
      <c r="N54" s="12">
        <v>9.8368463516235352</v>
      </c>
      <c r="O54" s="13">
        <v>9.6196699142456055</v>
      </c>
      <c r="P54" s="14">
        <v>12.824099540710449</v>
      </c>
      <c r="Q54" s="15">
        <v>0.37836888432502752</v>
      </c>
      <c r="R54" s="12">
        <v>8.9999799728393555</v>
      </c>
      <c r="S54" s="12">
        <v>9.117009162902832</v>
      </c>
      <c r="T54" s="12">
        <v>9.9089164733886719</v>
      </c>
      <c r="U54" s="12">
        <v>9.6159019470214844</v>
      </c>
      <c r="V54" s="16">
        <v>4.308611</v>
      </c>
      <c r="W54" s="15">
        <v>1.9334169999999999</v>
      </c>
      <c r="X54" s="15">
        <v>0.93428100000000003</v>
      </c>
      <c r="Y54" s="15">
        <v>0.59884199999999999</v>
      </c>
      <c r="Z54" s="15">
        <v>0.34495799999999999</v>
      </c>
      <c r="AA54" s="15">
        <v>2.8461E-2</v>
      </c>
      <c r="AB54" s="12">
        <f t="shared" si="8"/>
        <v>0.71983718872070313</v>
      </c>
      <c r="AC54" s="17">
        <v>1075.22998046875</v>
      </c>
      <c r="AD54" s="17">
        <v>3610.929931640625</v>
      </c>
      <c r="AE54" s="17">
        <v>-236.30000305175781</v>
      </c>
      <c r="AF54" s="12">
        <f t="shared" si="7"/>
        <v>1.0447485744953156</v>
      </c>
      <c r="AG54" s="12">
        <v>0.56370896100997925</v>
      </c>
      <c r="AH54" s="12">
        <v>0.43303275108337402</v>
      </c>
      <c r="AI54" s="12">
        <v>4.800686240196228E-2</v>
      </c>
    </row>
    <row r="55" spans="1:35" x14ac:dyDescent="0.25">
      <c r="A55" s="4">
        <v>2017</v>
      </c>
      <c r="B55" s="5">
        <v>16.295677999999999</v>
      </c>
      <c r="C55" s="6">
        <v>16.767842000000002</v>
      </c>
      <c r="D55" s="7">
        <v>0.243425</v>
      </c>
      <c r="E55" s="7">
        <v>2.509503</v>
      </c>
      <c r="F55" s="7">
        <v>4.0265149999999998</v>
      </c>
      <c r="G55" s="8">
        <f t="shared" si="4"/>
        <v>6.7794429999999997</v>
      </c>
      <c r="H55" s="9">
        <v>1.5</v>
      </c>
      <c r="I55" s="10">
        <v>0.52172499999999999</v>
      </c>
      <c r="J55" s="9">
        <v>8.7300950000000004</v>
      </c>
      <c r="K55" s="10">
        <f t="shared" si="5"/>
        <v>7.2300950000000004</v>
      </c>
      <c r="L55" s="11">
        <f t="shared" si="6"/>
        <v>-0.26990499999999962</v>
      </c>
      <c r="M55" s="12">
        <v>8.619755744934082</v>
      </c>
      <c r="N55" s="12">
        <v>10.037314414978029</v>
      </c>
      <c r="O55" s="13">
        <v>10.181599617004389</v>
      </c>
      <c r="P55" s="14">
        <v>14.66440010070801</v>
      </c>
      <c r="Q55" s="15">
        <v>0.40869322419166559</v>
      </c>
      <c r="R55" s="12">
        <v>8.9999818801879883</v>
      </c>
      <c r="S55" s="12">
        <v>9.1522350311279297</v>
      </c>
      <c r="T55" s="12">
        <v>11.39620208740234</v>
      </c>
      <c r="U55" s="12">
        <v>11.904861450195311</v>
      </c>
      <c r="V55" s="16">
        <v>4.7092879999999999</v>
      </c>
      <c r="W55" s="15">
        <v>2.044902</v>
      </c>
      <c r="X55" s="15">
        <v>1.0145820000000001</v>
      </c>
      <c r="Y55" s="15">
        <v>0.65248200000000001</v>
      </c>
      <c r="Z55" s="15">
        <v>0.45607599999999998</v>
      </c>
      <c r="AA55" s="15">
        <v>2.8858999999999999E-2</v>
      </c>
      <c r="AB55" s="12">
        <f t="shared" si="8"/>
        <v>0.88507938385009943</v>
      </c>
      <c r="AC55" s="17">
        <v>1082.050048828125</v>
      </c>
      <c r="AD55" s="17">
        <v>3628.31005859375</v>
      </c>
      <c r="AE55" s="17">
        <v>-237.1000061035156</v>
      </c>
      <c r="AF55" s="12">
        <f t="shared" si="7"/>
        <v>0.97079885378479958</v>
      </c>
      <c r="AG55" s="12">
        <v>0.52993464469909668</v>
      </c>
      <c r="AH55" s="12">
        <v>0.39639031887054438</v>
      </c>
      <c r="AI55" s="12">
        <v>4.4473890215158463E-2</v>
      </c>
    </row>
    <row r="56" spans="1:35" x14ac:dyDescent="0.25">
      <c r="A56" s="4">
        <v>2018</v>
      </c>
      <c r="B56" s="5">
        <v>8.4409320000000001</v>
      </c>
      <c r="C56" s="6">
        <v>8.6459030000000006</v>
      </c>
      <c r="D56" s="7">
        <v>0.24410299999999999</v>
      </c>
      <c r="E56" s="7">
        <v>2.63226</v>
      </c>
      <c r="F56" s="7">
        <v>4.2655250000000002</v>
      </c>
      <c r="G56" s="8">
        <f t="shared" si="4"/>
        <v>7.1418879999999998</v>
      </c>
      <c r="H56" s="9">
        <v>1.4933270000000001</v>
      </c>
      <c r="I56" s="10">
        <v>0.51802300000000001</v>
      </c>
      <c r="J56" s="9">
        <v>9.1163799999999995</v>
      </c>
      <c r="K56" s="10">
        <f t="shared" si="5"/>
        <v>7.6230529999999996</v>
      </c>
      <c r="L56" s="11">
        <f t="shared" si="6"/>
        <v>0.12305299999999963</v>
      </c>
      <c r="M56" s="12">
        <v>9.2404985427856445</v>
      </c>
      <c r="N56" s="12">
        <v>9.8271074295043945</v>
      </c>
      <c r="O56" s="13">
        <v>9.8698101043701172</v>
      </c>
      <c r="P56" s="14">
        <v>11.027700424194339</v>
      </c>
      <c r="Q56" s="15">
        <v>0.3863462507724762</v>
      </c>
      <c r="R56" s="12">
        <v>8.9999046325683594</v>
      </c>
      <c r="S56" s="12">
        <v>9.1576299667358398</v>
      </c>
      <c r="T56" s="12">
        <v>5.4585871696472168</v>
      </c>
      <c r="U56" s="12">
        <v>4.6120538711547852</v>
      </c>
      <c r="V56" s="16">
        <v>4.5407710000000003</v>
      </c>
      <c r="W56" s="15">
        <v>2.0694020000000002</v>
      </c>
      <c r="X56" s="15">
        <v>0.93134600000000001</v>
      </c>
      <c r="Y56" s="15">
        <v>0.71219600000000005</v>
      </c>
      <c r="Z56" s="15">
        <v>0.34642499999999998</v>
      </c>
      <c r="AA56" s="15">
        <v>2.9175E-2</v>
      </c>
      <c r="AB56" s="12">
        <f t="shared" si="8"/>
        <v>0.66947746276855469</v>
      </c>
      <c r="AC56" s="17">
        <v>1078.2900390625</v>
      </c>
      <c r="AD56" s="17">
        <v>3592.27001953125</v>
      </c>
      <c r="AE56" s="17">
        <v>-237.69999694824219</v>
      </c>
      <c r="AF56" s="12">
        <f t="shared" si="7"/>
        <v>0.9829668253660202</v>
      </c>
      <c r="AG56" s="12">
        <v>0.57438594102859497</v>
      </c>
      <c r="AH56" s="12">
        <v>0.36356210708618159</v>
      </c>
      <c r="AI56" s="12">
        <v>4.5018777251243591E-2</v>
      </c>
    </row>
    <row r="57" spans="1:35" x14ac:dyDescent="0.25">
      <c r="A57" s="4">
        <v>2019</v>
      </c>
      <c r="B57" s="5">
        <v>17.721367999999998</v>
      </c>
      <c r="C57" s="6">
        <v>18.386348999999999</v>
      </c>
      <c r="D57" s="7">
        <v>0.23399600000000001</v>
      </c>
      <c r="E57" s="7">
        <v>2.4917069999999999</v>
      </c>
      <c r="F57" s="7">
        <v>3.8406859999999998</v>
      </c>
      <c r="G57" s="8">
        <f t="shared" si="4"/>
        <v>6.5663889999999991</v>
      </c>
      <c r="H57" s="9">
        <v>1.5</v>
      </c>
      <c r="I57" s="10">
        <v>0.52392799999999995</v>
      </c>
      <c r="J57" s="9">
        <v>8.5145820000000008</v>
      </c>
      <c r="K57" s="10">
        <f t="shared" si="5"/>
        <v>7.0145820000000008</v>
      </c>
      <c r="L57" s="11">
        <f t="shared" si="6"/>
        <v>-0.48541799999999924</v>
      </c>
      <c r="M57" s="12">
        <v>8.8918266296386719</v>
      </c>
      <c r="N57" s="12">
        <v>10.062722206115721</v>
      </c>
      <c r="O57" s="13">
        <v>10.261099815368651</v>
      </c>
      <c r="P57" s="14">
        <v>13.27740001678467</v>
      </c>
      <c r="Q57" s="15">
        <v>0.35552176833152771</v>
      </c>
      <c r="R57" s="12">
        <v>9.0013933181762695</v>
      </c>
      <c r="S57" s="12">
        <v>9.2414512634277344</v>
      </c>
      <c r="T57" s="12">
        <v>11.78657817840576</v>
      </c>
      <c r="U57" s="12">
        <v>12.95139217376709</v>
      </c>
      <c r="V57" s="16">
        <v>4.6235730000000004</v>
      </c>
      <c r="W57" s="15">
        <v>2.083523</v>
      </c>
      <c r="X57" s="15">
        <v>0.969279</v>
      </c>
      <c r="Y57" s="15">
        <v>0.65069200000000005</v>
      </c>
      <c r="Z57" s="15">
        <v>0.43021799999999999</v>
      </c>
      <c r="AA57" s="15">
        <v>2.9537999999999998E-2</v>
      </c>
      <c r="AB57" s="12">
        <f t="shared" si="8"/>
        <v>0.8212709426879865</v>
      </c>
      <c r="AC57" s="17">
        <v>1083</v>
      </c>
      <c r="AD57" s="17">
        <v>3615.360107421875</v>
      </c>
      <c r="AE57" s="17">
        <v>-238.3999938964844</v>
      </c>
      <c r="AF57" s="12">
        <f t="shared" si="7"/>
        <v>0.93691343814134598</v>
      </c>
      <c r="AG57" s="12">
        <v>0.56426632404327393</v>
      </c>
      <c r="AH57" s="12">
        <v>0.32219108939170837</v>
      </c>
      <c r="AI57" s="12">
        <v>5.0456024706363678E-2</v>
      </c>
    </row>
    <row r="58" spans="1:35" x14ac:dyDescent="0.25">
      <c r="A58" s="4">
        <v>2020</v>
      </c>
      <c r="B58" s="5">
        <v>9.5579820000000009</v>
      </c>
      <c r="C58" s="6">
        <v>9.6850050000000003</v>
      </c>
      <c r="D58" s="7">
        <v>0.25556800000000002</v>
      </c>
      <c r="E58" s="7">
        <v>2.4707759999999999</v>
      </c>
      <c r="F58" s="7">
        <v>4.0599109999999996</v>
      </c>
      <c r="G58" s="8">
        <f t="shared" si="4"/>
        <v>6.7862549999999997</v>
      </c>
      <c r="H58" s="9">
        <v>1.432606</v>
      </c>
      <c r="I58" s="10">
        <v>0.53214700000000004</v>
      </c>
      <c r="J58" s="9">
        <v>8.7827999999999999</v>
      </c>
      <c r="K58" s="10">
        <f t="shared" si="5"/>
        <v>7.3501940000000001</v>
      </c>
      <c r="L58" s="11">
        <f t="shared" si="6"/>
        <v>-0.14980599999999988</v>
      </c>
      <c r="M58" s="12">
        <v>8.2627334594726562</v>
      </c>
      <c r="N58" s="12">
        <v>9.101161003112793</v>
      </c>
      <c r="O58" s="13">
        <v>10.27869987487793</v>
      </c>
      <c r="P58" s="14">
        <v>11.370499610900881</v>
      </c>
      <c r="Q58" s="15">
        <v>0.37217780947685242</v>
      </c>
      <c r="R58" s="12">
        <v>8.2300958633422852</v>
      </c>
      <c r="S58" s="12">
        <v>8.424901008605957</v>
      </c>
      <c r="T58" s="12">
        <v>6.5428695678710938</v>
      </c>
      <c r="U58" s="12">
        <v>5.8475708961486816</v>
      </c>
      <c r="V58" s="16">
        <v>4.8512570000000004</v>
      </c>
      <c r="W58" s="15">
        <v>2.162487</v>
      </c>
      <c r="X58" s="15">
        <v>1.1198330000000001</v>
      </c>
      <c r="Y58" s="15">
        <v>0.72725300000000004</v>
      </c>
      <c r="Z58" s="15">
        <v>0.38509100000000002</v>
      </c>
      <c r="AA58" s="15">
        <v>1.0160000000000001E-2</v>
      </c>
      <c r="AB58" s="12">
        <f t="shared" si="8"/>
        <v>0.67625999450683594</v>
      </c>
      <c r="AC58" s="17">
        <v>1083.2099609375</v>
      </c>
      <c r="AD58" s="17">
        <v>3595.97998046875</v>
      </c>
      <c r="AE58" s="17">
        <v>-239.19999694824219</v>
      </c>
      <c r="AF58" s="12">
        <f t="shared" si="7"/>
        <v>0.91091088205575943</v>
      </c>
      <c r="AG58" s="12">
        <v>0.53965556621551514</v>
      </c>
      <c r="AH58" s="12">
        <v>0.32009062170982361</v>
      </c>
      <c r="AI58" s="12">
        <v>5.1164694130420678E-2</v>
      </c>
    </row>
    <row r="59" spans="1:35" x14ac:dyDescent="0.25">
      <c r="A59" s="4">
        <v>2021</v>
      </c>
      <c r="B59" s="5">
        <v>7.8179999999999996</v>
      </c>
      <c r="C59" s="6"/>
      <c r="D59" s="7">
        <v>0.24216799999999999</v>
      </c>
      <c r="E59" s="7">
        <v>2.4257360000000001</v>
      </c>
      <c r="F59" s="7">
        <v>4.4047270000000003</v>
      </c>
      <c r="G59" s="8">
        <f t="shared" si="4"/>
        <v>7.0726310000000003</v>
      </c>
      <c r="H59" s="9">
        <v>1.4550609999999999</v>
      </c>
      <c r="I59" s="10">
        <v>0.50074300000000005</v>
      </c>
      <c r="J59" s="9">
        <v>9.144952</v>
      </c>
      <c r="K59" s="10">
        <f t="shared" si="5"/>
        <v>7.6898910000000003</v>
      </c>
      <c r="L59" s="11">
        <f t="shared" si="6"/>
        <v>0.18989100000000025</v>
      </c>
      <c r="M59" s="12">
        <v>9.3595256805419922</v>
      </c>
      <c r="N59" s="12">
        <v>8.9796152114868164</v>
      </c>
      <c r="O59" s="13">
        <v>9.0161600112915039</v>
      </c>
      <c r="P59" s="14">
        <v>7.2577099800109863</v>
      </c>
      <c r="Q59" s="15">
        <v>0.27679151296615601</v>
      </c>
      <c r="R59" s="12">
        <v>8.2294712066650391</v>
      </c>
      <c r="S59" s="12">
        <v>8.2786407470703125</v>
      </c>
      <c r="T59" s="12">
        <v>4.0644035339355469</v>
      </c>
      <c r="U59" s="12">
        <v>3.5020945072174068</v>
      </c>
      <c r="V59" s="16">
        <v>3.9288050000000001</v>
      </c>
      <c r="W59" s="15">
        <v>1.8042849999999999</v>
      </c>
      <c r="X59" s="15">
        <v>0.83452099999999996</v>
      </c>
      <c r="Y59" s="15">
        <v>0.59028599999999998</v>
      </c>
      <c r="Z59" s="15">
        <v>0.35460000000000003</v>
      </c>
      <c r="AA59" s="15">
        <v>1.0907E-2</v>
      </c>
      <c r="AB59" s="12">
        <f t="shared" si="8"/>
        <v>0.70097446441650391</v>
      </c>
      <c r="AC59" s="17">
        <v>1067.680053710938</v>
      </c>
      <c r="AD59" s="17">
        <v>3545.360107421875</v>
      </c>
      <c r="AE59" s="17">
        <v>-239.8999938964844</v>
      </c>
      <c r="AF59" s="12">
        <f t="shared" si="7"/>
        <v>0.9728560708463192</v>
      </c>
      <c r="AG59" s="12">
        <v>0.58183383941650391</v>
      </c>
      <c r="AH59" s="12">
        <v>0.34318599104881292</v>
      </c>
      <c r="AI59" s="12">
        <v>4.7836240381002433E-2</v>
      </c>
    </row>
    <row r="60" spans="1:35" x14ac:dyDescent="0.25">
      <c r="A60" s="4">
        <v>2022</v>
      </c>
      <c r="B60" s="5">
        <v>10.11</v>
      </c>
      <c r="C60" s="6"/>
      <c r="D60" s="7">
        <v>0.22367000000000001</v>
      </c>
      <c r="E60" s="7">
        <v>2.014176</v>
      </c>
      <c r="F60" s="7">
        <v>4.4242470000000003</v>
      </c>
      <c r="G60" s="8">
        <f t="shared" si="4"/>
        <v>6.6620930000000005</v>
      </c>
      <c r="H60" s="9">
        <v>1.45</v>
      </c>
      <c r="I60" s="10">
        <v>0.5</v>
      </c>
      <c r="J60" s="9">
        <v>8.7423900000000003</v>
      </c>
      <c r="K60" s="10">
        <f t="shared" si="5"/>
        <v>7.2923900000000001</v>
      </c>
      <c r="L60" s="11">
        <f t="shared" si="6"/>
        <v>-0.20760999999999985</v>
      </c>
      <c r="M60" s="12">
        <v>8.8990068435668945</v>
      </c>
      <c r="N60" s="12">
        <v>7.8520779609680176</v>
      </c>
      <c r="O60" s="13">
        <v>7.3281698226928711</v>
      </c>
      <c r="P60" s="14">
        <v>5.7974200248718262</v>
      </c>
      <c r="Q60" s="15">
        <v>0.20314900577068329</v>
      </c>
      <c r="R60" s="12">
        <v>6.9991240501403809</v>
      </c>
      <c r="S60" s="12">
        <v>7.0657949447631836</v>
      </c>
      <c r="T60" s="12">
        <v>6.1074976921081543</v>
      </c>
      <c r="U60" s="12">
        <v>6.0838832855224609</v>
      </c>
      <c r="V60" s="16">
        <v>4.0516069999999997</v>
      </c>
      <c r="W60" s="15">
        <v>1.846994</v>
      </c>
      <c r="X60" s="15">
        <v>0.91241499999999998</v>
      </c>
      <c r="Y60" s="15">
        <v>0.66637000000000002</v>
      </c>
      <c r="Z60" s="15">
        <v>0.34734799999999999</v>
      </c>
      <c r="AA60" s="15">
        <v>1.0676E-2</v>
      </c>
      <c r="AB60" s="12">
        <f t="shared" si="8"/>
        <v>0.78628301620483398</v>
      </c>
      <c r="AC60" s="17">
        <v>1045.030029296875</v>
      </c>
      <c r="AD60" s="17">
        <v>3529.330078125</v>
      </c>
      <c r="AE60" s="17">
        <v>-240.80000305175781</v>
      </c>
      <c r="AF60" s="12">
        <f t="shared" si="7"/>
        <v>0.94969958811998367</v>
      </c>
      <c r="AG60" s="12">
        <v>0.56889569759368896</v>
      </c>
      <c r="AH60" s="12">
        <v>0.33562308549880981</v>
      </c>
      <c r="AI60" s="12">
        <v>4.5180805027484887E-2</v>
      </c>
    </row>
    <row r="61" spans="1:35" x14ac:dyDescent="0.25">
      <c r="A61" s="4">
        <v>2023</v>
      </c>
      <c r="B61" s="5">
        <v>17.388999999999999</v>
      </c>
      <c r="C61" s="6"/>
      <c r="D61" s="7">
        <v>0.18684400000000001</v>
      </c>
      <c r="E61" s="7">
        <v>1.8895169999999999</v>
      </c>
      <c r="F61" s="7">
        <v>3.6991550000000002</v>
      </c>
      <c r="G61" s="8">
        <f t="shared" si="4"/>
        <v>5.7755159999999997</v>
      </c>
      <c r="H61" s="9">
        <v>0</v>
      </c>
      <c r="I61" s="10">
        <v>0.47499999999999998</v>
      </c>
      <c r="J61" s="9">
        <v>7.4449230000000002</v>
      </c>
      <c r="K61" s="10">
        <f t="shared" si="5"/>
        <v>7.4449230000000002</v>
      </c>
      <c r="L61" s="11">
        <f t="shared" si="6"/>
        <v>-5.5076999999999821E-2</v>
      </c>
      <c r="M61" s="12">
        <v>7.6331634521484384</v>
      </c>
      <c r="N61" s="12">
        <v>9.5806417465209961</v>
      </c>
      <c r="O61" s="13">
        <v>8.870570182800293</v>
      </c>
      <c r="P61" s="14">
        <v>8.7903499603271484</v>
      </c>
      <c r="Q61" s="15">
        <v>0.23000842332839971</v>
      </c>
      <c r="R61" s="12">
        <v>8.5808162689208984</v>
      </c>
      <c r="S61" s="12">
        <v>8.7303142547607422</v>
      </c>
      <c r="T61" s="12">
        <v>12.043192863464361</v>
      </c>
      <c r="U61" s="12">
        <v>13.421133995056151</v>
      </c>
      <c r="V61" s="16">
        <v>4.7120490000000004</v>
      </c>
      <c r="W61" s="15">
        <v>2.3017259999999999</v>
      </c>
      <c r="X61" s="15">
        <v>1.0490980000000001</v>
      </c>
      <c r="Y61" s="15">
        <v>0.589642</v>
      </c>
      <c r="Z61" s="15">
        <v>0.42434699999999997</v>
      </c>
      <c r="AA61" s="15">
        <v>1.2329E-2</v>
      </c>
      <c r="AB61" s="12">
        <f t="shared" si="8"/>
        <v>0.85032749176025391</v>
      </c>
      <c r="AC61" s="17">
        <v>1065.819946289062</v>
      </c>
      <c r="AD61" s="17">
        <v>3573.570068359375</v>
      </c>
      <c r="AE61" s="17">
        <v>-242.1000061035156</v>
      </c>
      <c r="AF61" s="12">
        <f t="shared" si="7"/>
        <v>0.88076841086149216</v>
      </c>
      <c r="AG61" s="12">
        <v>0.53876692056655884</v>
      </c>
      <c r="AH61" s="12">
        <v>0.29755455255508417</v>
      </c>
      <c r="AI61" s="12">
        <v>4.4446937739849091E-2</v>
      </c>
    </row>
    <row r="62" spans="1:35" x14ac:dyDescent="0.25">
      <c r="A62" s="4">
        <v>2024</v>
      </c>
      <c r="B62" s="5">
        <v>12.132</v>
      </c>
      <c r="C62" s="6"/>
      <c r="D62" s="7">
        <v>0.21242800000000001</v>
      </c>
      <c r="E62" s="7">
        <v>1.934518</v>
      </c>
      <c r="F62" s="7">
        <v>3.9437410000000002</v>
      </c>
      <c r="G62" s="8">
        <f t="shared" si="4"/>
        <v>6.090687</v>
      </c>
      <c r="H62" s="9">
        <v>1.45</v>
      </c>
      <c r="I62" s="10">
        <v>0.45</v>
      </c>
      <c r="J62" s="9">
        <v>7.8543630000000002</v>
      </c>
      <c r="K62" s="10">
        <f t="shared" si="5"/>
        <v>6.404363</v>
      </c>
      <c r="L62" s="11">
        <f t="shared" si="6"/>
        <v>-1.095637</v>
      </c>
      <c r="M62" s="12">
        <v>7.6323699951171884</v>
      </c>
      <c r="N62" s="12">
        <v>8.2279233932495117</v>
      </c>
      <c r="O62" s="13">
        <v>8.7069301605224609</v>
      </c>
      <c r="P62" s="14">
        <v>9.1416902542114258</v>
      </c>
      <c r="Q62" s="15">
        <v>0.26870110630989069</v>
      </c>
      <c r="R62" s="12">
        <v>7.4814743995666504</v>
      </c>
      <c r="S62" s="12">
        <v>7.5513653755187988</v>
      </c>
      <c r="T62" s="12">
        <v>8.1296243667602539</v>
      </c>
      <c r="U62" s="12">
        <v>7.9814395904541016</v>
      </c>
      <c r="V62" s="16">
        <v>4.4724969999999997</v>
      </c>
      <c r="W62" s="15">
        <v>1.9173249999999999</v>
      </c>
      <c r="X62" s="15">
        <v>1.154042</v>
      </c>
      <c r="Y62" s="15">
        <v>0.68675900000000001</v>
      </c>
      <c r="Z62" s="15">
        <v>0.34535900000000003</v>
      </c>
      <c r="AA62" s="15">
        <v>1.2435999999999999E-2</v>
      </c>
      <c r="AB62" s="12">
        <f t="shared" si="8"/>
        <v>0.67655801773071289</v>
      </c>
      <c r="AC62" s="17">
        <v>1063.7099609375</v>
      </c>
      <c r="AD62" s="17">
        <v>3578.080078125</v>
      </c>
      <c r="AE62" s="17">
        <v>-243.3999938964844</v>
      </c>
      <c r="AF62" s="12">
        <f t="shared" si="7"/>
        <v>0.80764447152614594</v>
      </c>
      <c r="AG62" s="12">
        <v>0.48717719316482538</v>
      </c>
      <c r="AH62" s="12">
        <v>0.27656558156013489</v>
      </c>
      <c r="AI62" s="12">
        <v>4.3901696801185608E-2</v>
      </c>
    </row>
    <row r="63" spans="1:35" x14ac:dyDescent="0.25">
      <c r="A63" s="4">
        <v>2025</v>
      </c>
      <c r="B63" s="5"/>
      <c r="C63" s="6"/>
      <c r="D63" s="7"/>
      <c r="E63" s="7"/>
      <c r="F63" s="7"/>
      <c r="G63" s="8">
        <f t="shared" si="4"/>
        <v>0</v>
      </c>
      <c r="H63" s="9"/>
      <c r="I63" s="10">
        <v>0.43</v>
      </c>
      <c r="J63" s="9"/>
      <c r="K63" s="10">
        <f t="shared" si="5"/>
        <v>0</v>
      </c>
      <c r="L63" s="11">
        <f t="shared" si="6"/>
        <v>-7.5</v>
      </c>
      <c r="M63" s="12">
        <v>7.872408390045166</v>
      </c>
      <c r="N63" s="12">
        <v>8.1301193237304687</v>
      </c>
      <c r="O63" s="13">
        <v>8.2159299850463867</v>
      </c>
      <c r="P63" s="14">
        <v>6.7486801147460937</v>
      </c>
      <c r="Q63" s="15">
        <v>0.23946622014045721</v>
      </c>
      <c r="R63" s="12">
        <v>7.480562686920166</v>
      </c>
      <c r="S63" s="12">
        <v>7.5029096603393546</v>
      </c>
      <c r="T63" s="12">
        <v>5.1355795860290527</v>
      </c>
      <c r="U63" s="12">
        <v>4.6883673667907706</v>
      </c>
      <c r="V63" s="16"/>
      <c r="W63" s="15"/>
      <c r="X63" s="15"/>
      <c r="Y63" s="15"/>
      <c r="Z63" s="15"/>
      <c r="AA63" s="15"/>
      <c r="AB63" s="12">
        <f t="shared" si="8"/>
        <v>0.62720966339111417</v>
      </c>
      <c r="AC63" s="17">
        <v>1057.25</v>
      </c>
      <c r="AD63" s="17">
        <v>3544.68994140625</v>
      </c>
      <c r="AE63" s="17">
        <v>-243.1300048828125</v>
      </c>
      <c r="AF63" s="12">
        <f t="shared" si="7"/>
        <v>0.8043043427169323</v>
      </c>
      <c r="AG63" s="12">
        <v>0.49059668183326721</v>
      </c>
      <c r="AH63" s="12">
        <v>0.26934581995010382</v>
      </c>
      <c r="AI63" s="12">
        <v>4.4361840933561332E-2</v>
      </c>
    </row>
    <row r="64" spans="1:35" x14ac:dyDescent="0.25">
      <c r="A64" s="4">
        <v>2026</v>
      </c>
      <c r="B64" s="5"/>
      <c r="C64" s="6"/>
      <c r="D64" s="7"/>
      <c r="E64" s="7"/>
      <c r="F64" s="7"/>
      <c r="G64" s="8">
        <f t="shared" si="4"/>
        <v>0</v>
      </c>
      <c r="H64" s="9"/>
      <c r="I64" s="10"/>
      <c r="J64" s="9"/>
      <c r="K64" s="10">
        <f t="shared" si="5"/>
        <v>0</v>
      </c>
      <c r="L64" s="11">
        <f t="shared" si="6"/>
        <v>-7.5</v>
      </c>
      <c r="M64" s="12">
        <v>1.625900864601135</v>
      </c>
      <c r="N64" s="12">
        <v>2.8681609630584721</v>
      </c>
      <c r="O64" s="13">
        <v>8.8627796173095703</v>
      </c>
      <c r="P64" s="14">
        <v>5.9673700332641602</v>
      </c>
      <c r="Q64" s="15">
        <v>5.9558436274528503E-2</v>
      </c>
      <c r="R64" s="12">
        <v>2.4795393943786621</v>
      </c>
      <c r="S64" s="12">
        <v>2.4808707237243648</v>
      </c>
      <c r="T64" s="12">
        <v>1.6952730417251589</v>
      </c>
      <c r="U64" s="12">
        <v>1.7980595827102659</v>
      </c>
      <c r="V64" s="16"/>
      <c r="W64" s="15"/>
      <c r="X64" s="15"/>
      <c r="Y64" s="15"/>
      <c r="Z64" s="15"/>
      <c r="AA64" s="15"/>
      <c r="AB64" s="12">
        <f t="shared" si="8"/>
        <v>0.38729023933410733</v>
      </c>
      <c r="AC64" s="17">
        <v>1066.140014648438</v>
      </c>
      <c r="AD64" s="17">
        <v>3532.179931640625</v>
      </c>
      <c r="AE64" s="17"/>
      <c r="AF64" s="12">
        <f t="shared" si="7"/>
        <v>0.26581206731498241</v>
      </c>
      <c r="AG64" s="12">
        <v>0.15386088192462921</v>
      </c>
      <c r="AH64" s="12">
        <v>9.3377284705638885E-2</v>
      </c>
      <c r="AI64" s="12">
        <v>1.8573900684714321E-2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1" width="5" customWidth="1"/>
  </cols>
  <sheetData>
    <row r="1" spans="1:11" ht="24.95" customHeight="1" x14ac:dyDescent="0.25">
      <c r="A1" s="1" t="s">
        <v>0</v>
      </c>
      <c r="B1" s="2" t="s">
        <v>36</v>
      </c>
      <c r="C1" s="2" t="s">
        <v>37</v>
      </c>
      <c r="D1" s="2" t="s">
        <v>2</v>
      </c>
      <c r="E1" s="2" t="s">
        <v>38</v>
      </c>
      <c r="F1" s="2" t="s">
        <v>39</v>
      </c>
      <c r="G1" s="2" t="s">
        <v>40</v>
      </c>
      <c r="H1" s="2" t="s">
        <v>41</v>
      </c>
      <c r="I1" s="2" t="s">
        <v>42</v>
      </c>
      <c r="J1" s="2" t="s">
        <v>43</v>
      </c>
      <c r="K1" s="3" t="s">
        <v>9</v>
      </c>
    </row>
    <row r="2" spans="1:11" x14ac:dyDescent="0.25">
      <c r="A2" s="18">
        <v>1964</v>
      </c>
      <c r="B2" s="11">
        <f t="shared" ref="B2:B33" si="0">D2-( F2 + H2)</f>
        <v>4.4824840000000004</v>
      </c>
      <c r="C2" s="19" t="s">
        <v>44</v>
      </c>
      <c r="D2" s="5">
        <v>10.69969</v>
      </c>
      <c r="E2" s="19" t="s">
        <v>45</v>
      </c>
      <c r="F2" s="7">
        <f>'Colorado River'!G2 + 'Colorado River'!I2</f>
        <v>6.217206</v>
      </c>
      <c r="G2" s="19" t="s">
        <v>46</v>
      </c>
      <c r="H2" s="15">
        <f>'Colorado River'!V2</f>
        <v>0</v>
      </c>
      <c r="I2" s="19" t="s">
        <v>42</v>
      </c>
      <c r="J2" s="9">
        <f>'Colorado River'!H2</f>
        <v>0</v>
      </c>
      <c r="K2" s="9">
        <f>'Colorado River'!J2</f>
        <v>0</v>
      </c>
    </row>
    <row r="3" spans="1:11" x14ac:dyDescent="0.25">
      <c r="A3" s="18">
        <v>1965</v>
      </c>
      <c r="B3" s="11">
        <f t="shared" si="0"/>
        <v>14.909469999999999</v>
      </c>
      <c r="C3" s="19" t="s">
        <v>44</v>
      </c>
      <c r="D3" s="5">
        <v>20.840675999999998</v>
      </c>
      <c r="E3" s="19" t="s">
        <v>45</v>
      </c>
      <c r="F3" s="7">
        <f>'Colorado River'!G3 + 'Colorado River'!I3</f>
        <v>5.9312060000000004</v>
      </c>
      <c r="G3" s="19" t="s">
        <v>46</v>
      </c>
      <c r="H3" s="15">
        <f>'Colorado River'!V3</f>
        <v>0</v>
      </c>
      <c r="I3" s="19" t="s">
        <v>42</v>
      </c>
      <c r="J3" s="9">
        <f>'Colorado River'!H3</f>
        <v>1.5</v>
      </c>
      <c r="K3" s="9">
        <f>'Colorado River'!J3</f>
        <v>0</v>
      </c>
    </row>
    <row r="4" spans="1:11" x14ac:dyDescent="0.25">
      <c r="A4" s="18">
        <v>1966</v>
      </c>
      <c r="B4" s="11">
        <f t="shared" si="0"/>
        <v>5.0380610000000008</v>
      </c>
      <c r="C4" s="19" t="s">
        <v>44</v>
      </c>
      <c r="D4" s="5">
        <v>11.234654000000001</v>
      </c>
      <c r="E4" s="19" t="s">
        <v>45</v>
      </c>
      <c r="F4" s="7">
        <f>'Colorado River'!G4 + 'Colorado River'!I4</f>
        <v>6.196593</v>
      </c>
      <c r="G4" s="19" t="s">
        <v>46</v>
      </c>
      <c r="H4" s="15">
        <f>'Colorado River'!V4</f>
        <v>0</v>
      </c>
      <c r="I4" s="19" t="s">
        <v>42</v>
      </c>
      <c r="J4" s="9">
        <f>'Colorado River'!H4</f>
        <v>1.5</v>
      </c>
      <c r="K4" s="9">
        <f>'Colorado River'!J4</f>
        <v>7.7809999999999997</v>
      </c>
    </row>
    <row r="5" spans="1:11" x14ac:dyDescent="0.25">
      <c r="A5" s="18">
        <v>1967</v>
      </c>
      <c r="B5" s="11">
        <f t="shared" si="0"/>
        <v>6.3339280000000011</v>
      </c>
      <c r="C5" s="19" t="s">
        <v>44</v>
      </c>
      <c r="D5" s="5">
        <v>12.290233000000001</v>
      </c>
      <c r="E5" s="19" t="s">
        <v>45</v>
      </c>
      <c r="F5" s="7">
        <f>'Colorado River'!G5 + 'Colorado River'!I5</f>
        <v>5.9563049999999995</v>
      </c>
      <c r="G5" s="19" t="s">
        <v>46</v>
      </c>
      <c r="H5" s="15">
        <f>'Colorado River'!V5</f>
        <v>0</v>
      </c>
      <c r="I5" s="19" t="s">
        <v>42</v>
      </c>
      <c r="J5" s="9">
        <f>'Colorado River'!H5</f>
        <v>1.5</v>
      </c>
      <c r="K5" s="9">
        <f>'Colorado River'!J5</f>
        <v>7.9320000000000004</v>
      </c>
    </row>
    <row r="6" spans="1:11" x14ac:dyDescent="0.25">
      <c r="A6" s="18">
        <v>1968</v>
      </c>
      <c r="B6" s="11">
        <f t="shared" si="0"/>
        <v>8.1863630000000001</v>
      </c>
      <c r="C6" s="19" t="s">
        <v>44</v>
      </c>
      <c r="D6" s="5">
        <v>14.389854</v>
      </c>
      <c r="E6" s="19" t="s">
        <v>45</v>
      </c>
      <c r="F6" s="7">
        <f>'Colorado River'!G6 + 'Colorado River'!I6</f>
        <v>6.2034909999999996</v>
      </c>
      <c r="G6" s="19" t="s">
        <v>46</v>
      </c>
      <c r="H6" s="15">
        <f>'Colorado River'!V6</f>
        <v>0</v>
      </c>
      <c r="I6" s="19" t="s">
        <v>42</v>
      </c>
      <c r="J6" s="9">
        <f>'Colorado River'!H6</f>
        <v>1.5</v>
      </c>
      <c r="K6" s="9">
        <f>'Colorado River'!J6</f>
        <v>7.8380000000000001</v>
      </c>
    </row>
    <row r="7" spans="1:11" x14ac:dyDescent="0.25">
      <c r="A7" s="18">
        <v>1969</v>
      </c>
      <c r="B7" s="11">
        <f t="shared" si="0"/>
        <v>9.8190030000000004</v>
      </c>
      <c r="C7" s="19" t="s">
        <v>44</v>
      </c>
      <c r="D7" s="5">
        <v>15.891007</v>
      </c>
      <c r="E7" s="19" t="s">
        <v>45</v>
      </c>
      <c r="F7" s="7">
        <f>'Colorado River'!G7 + 'Colorado River'!I7</f>
        <v>6.0720039999999997</v>
      </c>
      <c r="G7" s="19" t="s">
        <v>46</v>
      </c>
      <c r="H7" s="15">
        <f>'Colorado River'!V7</f>
        <v>0</v>
      </c>
      <c r="I7" s="19" t="s">
        <v>42</v>
      </c>
      <c r="J7" s="9">
        <f>'Colorado River'!H7</f>
        <v>1.5</v>
      </c>
      <c r="K7" s="9">
        <f>'Colorado River'!J7</f>
        <v>7.8920000000000003</v>
      </c>
    </row>
    <row r="8" spans="1:11" x14ac:dyDescent="0.25">
      <c r="A8" s="18">
        <v>1970</v>
      </c>
      <c r="B8" s="11">
        <f t="shared" si="0"/>
        <v>9.3719910000000013</v>
      </c>
      <c r="C8" s="19" t="s">
        <v>44</v>
      </c>
      <c r="D8" s="5">
        <v>15.626758000000001</v>
      </c>
      <c r="E8" s="19" t="s">
        <v>45</v>
      </c>
      <c r="F8" s="7">
        <f>'Colorado River'!G8 + 'Colorado River'!I8</f>
        <v>6.2547670000000002</v>
      </c>
      <c r="G8" s="19" t="s">
        <v>46</v>
      </c>
      <c r="H8" s="15">
        <f>'Colorado River'!V8</f>
        <v>0</v>
      </c>
      <c r="I8" s="19" t="s">
        <v>42</v>
      </c>
      <c r="J8" s="9">
        <f>'Colorado River'!H8</f>
        <v>1.5</v>
      </c>
      <c r="K8" s="9">
        <f>'Colorado River'!J8</f>
        <v>8.0229999999999997</v>
      </c>
    </row>
    <row r="9" spans="1:11" x14ac:dyDescent="0.25">
      <c r="A9" s="18">
        <v>1971</v>
      </c>
      <c r="B9" s="11">
        <f t="shared" si="0"/>
        <v>5.1680500000000009</v>
      </c>
      <c r="C9" s="19" t="s">
        <v>44</v>
      </c>
      <c r="D9" s="5">
        <v>15.348401000000001</v>
      </c>
      <c r="E9" s="19" t="s">
        <v>45</v>
      </c>
      <c r="F9" s="7">
        <f>'Colorado River'!G9 + 'Colorado River'!I9</f>
        <v>6.5217839999999994</v>
      </c>
      <c r="G9" s="19" t="s">
        <v>46</v>
      </c>
      <c r="H9" s="15">
        <f>'Colorado River'!V9</f>
        <v>3.6585670000000001</v>
      </c>
      <c r="I9" s="19" t="s">
        <v>42</v>
      </c>
      <c r="J9" s="9">
        <f>'Colorado River'!H9</f>
        <v>1.5</v>
      </c>
      <c r="K9" s="9">
        <f>'Colorado River'!J9</f>
        <v>8.1639999999999997</v>
      </c>
    </row>
    <row r="10" spans="1:11" x14ac:dyDescent="0.25">
      <c r="A10" s="18">
        <v>1972</v>
      </c>
      <c r="B10" s="11">
        <f t="shared" si="0"/>
        <v>3.3362429999999978</v>
      </c>
      <c r="C10" s="19" t="s">
        <v>44</v>
      </c>
      <c r="D10" s="5">
        <v>13.590672</v>
      </c>
      <c r="E10" s="19" t="s">
        <v>45</v>
      </c>
      <c r="F10" s="7">
        <f>'Colorado River'!G10 + 'Colorado River'!I10</f>
        <v>6.5147290000000009</v>
      </c>
      <c r="G10" s="19" t="s">
        <v>46</v>
      </c>
      <c r="H10" s="15">
        <f>'Colorado River'!V10</f>
        <v>3.7397</v>
      </c>
      <c r="I10" s="19" t="s">
        <v>42</v>
      </c>
      <c r="J10" s="9">
        <f>'Colorado River'!H10</f>
        <v>1.5</v>
      </c>
      <c r="K10" s="9">
        <f>'Colorado River'!J10</f>
        <v>8.0990000000000002</v>
      </c>
    </row>
    <row r="11" spans="1:11" x14ac:dyDescent="0.25">
      <c r="A11" s="18">
        <v>1973</v>
      </c>
      <c r="B11" s="11">
        <f t="shared" si="0"/>
        <v>8.8633209999999991</v>
      </c>
      <c r="C11" s="19" t="s">
        <v>44</v>
      </c>
      <c r="D11" s="5">
        <v>19.182017999999999</v>
      </c>
      <c r="E11" s="19" t="s">
        <v>45</v>
      </c>
      <c r="F11" s="7">
        <f>'Colorado River'!G11 + 'Colorado River'!I11</f>
        <v>6.6821289999999998</v>
      </c>
      <c r="G11" s="19" t="s">
        <v>46</v>
      </c>
      <c r="H11" s="15">
        <f>'Colorado River'!V11</f>
        <v>3.636568</v>
      </c>
      <c r="I11" s="19" t="s">
        <v>42</v>
      </c>
      <c r="J11" s="9">
        <f>'Colorado River'!H11</f>
        <v>1.5</v>
      </c>
      <c r="K11" s="9">
        <f>'Colorado River'!J11</f>
        <v>8.3019999999999996</v>
      </c>
    </row>
    <row r="12" spans="1:11" x14ac:dyDescent="0.25">
      <c r="A12" s="18">
        <v>1974</v>
      </c>
      <c r="B12" s="11">
        <f t="shared" si="0"/>
        <v>2.3240309999999997</v>
      </c>
      <c r="C12" s="19" t="s">
        <v>44</v>
      </c>
      <c r="D12" s="5">
        <v>13.219728999999999</v>
      </c>
      <c r="E12" s="19" t="s">
        <v>45</v>
      </c>
      <c r="F12" s="7">
        <f>'Colorado River'!G12 + 'Colorado River'!I12</f>
        <v>6.8345599999999997</v>
      </c>
      <c r="G12" s="19" t="s">
        <v>46</v>
      </c>
      <c r="H12" s="15">
        <f>'Colorado River'!V12</f>
        <v>4.0611379999999997</v>
      </c>
      <c r="I12" s="19" t="s">
        <v>42</v>
      </c>
      <c r="J12" s="9">
        <f>'Colorado River'!H12</f>
        <v>1.5</v>
      </c>
      <c r="K12" s="9">
        <f>'Colorado River'!J12</f>
        <v>8.7319999999999993</v>
      </c>
    </row>
    <row r="13" spans="1:11" x14ac:dyDescent="0.25">
      <c r="A13" s="18">
        <v>1975</v>
      </c>
      <c r="B13" s="11">
        <f t="shared" si="0"/>
        <v>6.4922489999999993</v>
      </c>
      <c r="C13" s="19" t="s">
        <v>44</v>
      </c>
      <c r="D13" s="5">
        <v>16.79327</v>
      </c>
      <c r="E13" s="19" t="s">
        <v>45</v>
      </c>
      <c r="F13" s="7">
        <f>'Colorado River'!G13 + 'Colorado River'!I13</f>
        <v>6.4138479999999998</v>
      </c>
      <c r="G13" s="19" t="s">
        <v>46</v>
      </c>
      <c r="H13" s="15">
        <f>'Colorado River'!V13</f>
        <v>3.8871730000000002</v>
      </c>
      <c r="I13" s="19" t="s">
        <v>42</v>
      </c>
      <c r="J13" s="9">
        <f>'Colorado River'!H13</f>
        <v>1.5</v>
      </c>
      <c r="K13" s="9">
        <f>'Colorado River'!J13</f>
        <v>8.3670000000000009</v>
      </c>
    </row>
    <row r="14" spans="1:11" x14ac:dyDescent="0.25">
      <c r="A14" s="18">
        <v>1976</v>
      </c>
      <c r="B14" s="11">
        <f t="shared" si="0"/>
        <v>1.8230160000000009</v>
      </c>
      <c r="C14" s="19" t="s">
        <v>44</v>
      </c>
      <c r="D14" s="5">
        <v>11.603972000000001</v>
      </c>
      <c r="E14" s="19" t="s">
        <v>45</v>
      </c>
      <c r="F14" s="7">
        <f>'Colorado River'!G14 + 'Colorado River'!I14</f>
        <v>6.0277859999999999</v>
      </c>
      <c r="G14" s="19" t="s">
        <v>46</v>
      </c>
      <c r="H14" s="15">
        <f>'Colorado River'!V14</f>
        <v>3.7531699999999999</v>
      </c>
      <c r="I14" s="19" t="s">
        <v>42</v>
      </c>
      <c r="J14" s="9">
        <f>'Colorado River'!H14</f>
        <v>1.5000599999999999</v>
      </c>
      <c r="K14" s="9">
        <f>'Colorado River'!J14</f>
        <v>7.9269999999999996</v>
      </c>
    </row>
    <row r="15" spans="1:11" x14ac:dyDescent="0.25">
      <c r="A15" s="18">
        <v>1977</v>
      </c>
      <c r="B15" s="11">
        <f t="shared" si="0"/>
        <v>-3.58087</v>
      </c>
      <c r="C15" s="19" t="s">
        <v>44</v>
      </c>
      <c r="D15" s="5">
        <v>5.9418759999999997</v>
      </c>
      <c r="E15" s="19" t="s">
        <v>45</v>
      </c>
      <c r="F15" s="7">
        <f>'Colorado River'!G15 + 'Colorado River'!I15</f>
        <v>6.4017910000000002</v>
      </c>
      <c r="G15" s="19" t="s">
        <v>46</v>
      </c>
      <c r="H15" s="15">
        <f>'Colorado River'!V15</f>
        <v>3.1209549999999999</v>
      </c>
      <c r="I15" s="19" t="s">
        <v>42</v>
      </c>
      <c r="J15" s="9">
        <f>'Colorado River'!H15</f>
        <v>1.5</v>
      </c>
      <c r="K15" s="9">
        <f>'Colorado River'!J15</f>
        <v>7.8730000000000002</v>
      </c>
    </row>
    <row r="16" spans="1:11" x14ac:dyDescent="0.25">
      <c r="A16" s="18">
        <v>1978</v>
      </c>
      <c r="B16" s="11">
        <f t="shared" si="0"/>
        <v>6.5050349999999995</v>
      </c>
      <c r="C16" s="19" t="s">
        <v>44</v>
      </c>
      <c r="D16" s="5">
        <v>16.315687</v>
      </c>
      <c r="E16" s="19" t="s">
        <v>45</v>
      </c>
      <c r="F16" s="7">
        <f>'Colorado River'!G16 + 'Colorado River'!I16</f>
        <v>5.8095749999999997</v>
      </c>
      <c r="G16" s="19" t="s">
        <v>46</v>
      </c>
      <c r="H16" s="15">
        <f>'Colorado River'!V16</f>
        <v>4.0010770000000004</v>
      </c>
      <c r="I16" s="19" t="s">
        <v>42</v>
      </c>
      <c r="J16" s="9">
        <f>'Colorado River'!H16</f>
        <v>1.5</v>
      </c>
      <c r="K16" s="9">
        <f>'Colorado River'!J16</f>
        <v>7.476</v>
      </c>
    </row>
    <row r="17" spans="1:11" x14ac:dyDescent="0.25">
      <c r="A17" s="18">
        <v>1979</v>
      </c>
      <c r="B17" s="11">
        <f t="shared" si="0"/>
        <v>8.8522840000000009</v>
      </c>
      <c r="C17" s="19" t="s">
        <v>44</v>
      </c>
      <c r="D17" s="5">
        <v>18.921647</v>
      </c>
      <c r="E17" s="19" t="s">
        <v>45</v>
      </c>
      <c r="F17" s="7">
        <f>'Colorado River'!G17 + 'Colorado River'!I17</f>
        <v>5.9993499999999997</v>
      </c>
      <c r="G17" s="19" t="s">
        <v>46</v>
      </c>
      <c r="H17" s="15">
        <f>'Colorado River'!V17</f>
        <v>4.0700130000000003</v>
      </c>
      <c r="I17" s="19" t="s">
        <v>42</v>
      </c>
      <c r="J17" s="9">
        <f>'Colorado River'!H17</f>
        <v>1.7</v>
      </c>
      <c r="K17" s="9">
        <f>'Colorado River'!J17</f>
        <v>7.7210000000000001</v>
      </c>
    </row>
    <row r="18" spans="1:11" x14ac:dyDescent="0.25">
      <c r="A18" s="18">
        <v>1980</v>
      </c>
      <c r="B18" s="11">
        <f t="shared" si="0"/>
        <v>9.0079940000000001</v>
      </c>
      <c r="C18" s="19" t="s">
        <v>44</v>
      </c>
      <c r="D18" s="5">
        <v>19.145522</v>
      </c>
      <c r="E18" s="19" t="s">
        <v>45</v>
      </c>
      <c r="F18" s="7">
        <f>'Colorado River'!G18 + 'Colorado River'!I18</f>
        <v>6.0397959999999999</v>
      </c>
      <c r="G18" s="19" t="s">
        <v>46</v>
      </c>
      <c r="H18" s="15">
        <f>'Colorado River'!V18</f>
        <v>4.0977319999999997</v>
      </c>
      <c r="I18" s="19" t="s">
        <v>42</v>
      </c>
      <c r="J18" s="9">
        <f>'Colorado River'!H18</f>
        <v>1.7</v>
      </c>
      <c r="K18" s="9">
        <f>'Colorado River'!J18</f>
        <v>11.09</v>
      </c>
    </row>
    <row r="19" spans="1:11" x14ac:dyDescent="0.25">
      <c r="A19" s="18">
        <v>1981</v>
      </c>
      <c r="B19" s="11">
        <f t="shared" si="0"/>
        <v>-0.79372700000000052</v>
      </c>
      <c r="C19" s="19" t="s">
        <v>44</v>
      </c>
      <c r="D19" s="5">
        <v>9.6432409999999997</v>
      </c>
      <c r="E19" s="19" t="s">
        <v>45</v>
      </c>
      <c r="F19" s="7">
        <f>'Colorado River'!G19 + 'Colorado River'!I19</f>
        <v>6.3218160000000001</v>
      </c>
      <c r="G19" s="19" t="s">
        <v>46</v>
      </c>
      <c r="H19" s="15">
        <f>'Colorado River'!V19</f>
        <v>4.1151520000000001</v>
      </c>
      <c r="I19" s="19" t="s">
        <v>42</v>
      </c>
      <c r="J19" s="9">
        <f>'Colorado River'!H19</f>
        <v>1.7</v>
      </c>
      <c r="K19" s="9">
        <f>'Colorado River'!J19</f>
        <v>8.2841000000000005</v>
      </c>
    </row>
    <row r="20" spans="1:11" x14ac:dyDescent="0.25">
      <c r="A20" s="18">
        <v>1982</v>
      </c>
      <c r="B20" s="11">
        <f t="shared" si="0"/>
        <v>8.3132800000000007</v>
      </c>
      <c r="C20" s="19" t="s">
        <v>44</v>
      </c>
      <c r="D20" s="5">
        <v>18.117501000000001</v>
      </c>
      <c r="E20" s="19" t="s">
        <v>45</v>
      </c>
      <c r="F20" s="7">
        <f>'Colorado River'!G20 + 'Colorado River'!I20</f>
        <v>5.6425090000000004</v>
      </c>
      <c r="G20" s="19" t="s">
        <v>46</v>
      </c>
      <c r="H20" s="15">
        <f>'Colorado River'!V20</f>
        <v>4.1617119999999996</v>
      </c>
      <c r="I20" s="19" t="s">
        <v>42</v>
      </c>
      <c r="J20" s="9">
        <f>'Colorado River'!H20</f>
        <v>1.5</v>
      </c>
      <c r="K20" s="9">
        <f>'Colorado River'!J20</f>
        <v>7.4535999999999998</v>
      </c>
    </row>
    <row r="21" spans="1:11" x14ac:dyDescent="0.25">
      <c r="A21" s="18">
        <v>1983</v>
      </c>
      <c r="B21" s="11">
        <f t="shared" si="0"/>
        <v>15.355827000000001</v>
      </c>
      <c r="C21" s="19" t="s">
        <v>44</v>
      </c>
      <c r="D21" s="5">
        <v>24.835705000000001</v>
      </c>
      <c r="E21" s="19" t="s">
        <v>45</v>
      </c>
      <c r="F21" s="7">
        <f>'Colorado River'!G21 + 'Colorado River'!I21</f>
        <v>5.3938100000000002</v>
      </c>
      <c r="G21" s="19" t="s">
        <v>46</v>
      </c>
      <c r="H21" s="15">
        <f>'Colorado River'!V21</f>
        <v>4.086068</v>
      </c>
      <c r="I21" s="19" t="s">
        <v>42</v>
      </c>
      <c r="J21" s="9">
        <f>'Colorado River'!H21</f>
        <v>1.7</v>
      </c>
      <c r="K21" s="9">
        <f>'Colorado River'!J21</f>
        <v>19.07</v>
      </c>
    </row>
    <row r="22" spans="1:11" x14ac:dyDescent="0.25">
      <c r="A22" s="18">
        <v>1984</v>
      </c>
      <c r="B22" s="11">
        <f t="shared" si="0"/>
        <v>15.582180000000001</v>
      </c>
      <c r="C22" s="19" t="s">
        <v>44</v>
      </c>
      <c r="D22" s="5">
        <v>25.464507000000001</v>
      </c>
      <c r="E22" s="19" t="s">
        <v>45</v>
      </c>
      <c r="F22" s="7">
        <f>'Colorado River'!G22 + 'Colorado River'!I22</f>
        <v>5.894711</v>
      </c>
      <c r="G22" s="19" t="s">
        <v>46</v>
      </c>
      <c r="H22" s="15">
        <f>'Colorado River'!V22</f>
        <v>3.987616</v>
      </c>
      <c r="I22" s="19" t="s">
        <v>42</v>
      </c>
      <c r="J22" s="9">
        <f>'Colorado River'!H22</f>
        <v>1.7</v>
      </c>
      <c r="K22" s="9">
        <f>'Colorado River'!J22</f>
        <v>21.411999999999999</v>
      </c>
    </row>
    <row r="23" spans="1:11" x14ac:dyDescent="0.25">
      <c r="A23" s="18">
        <v>1985</v>
      </c>
      <c r="B23" s="11">
        <f t="shared" si="0"/>
        <v>10.733167000000002</v>
      </c>
      <c r="C23" s="19" t="s">
        <v>44</v>
      </c>
      <c r="D23" s="5">
        <v>21.977364000000001</v>
      </c>
      <c r="E23" s="19" t="s">
        <v>45</v>
      </c>
      <c r="F23" s="7">
        <f>'Colorado River'!G23 + 'Colorado River'!I23</f>
        <v>6.9797660000000006</v>
      </c>
      <c r="G23" s="19" t="s">
        <v>46</v>
      </c>
      <c r="H23" s="15">
        <f>'Colorado River'!V23</f>
        <v>4.2644310000000001</v>
      </c>
      <c r="I23" s="19" t="s">
        <v>42</v>
      </c>
      <c r="J23" s="9">
        <f>'Colorado River'!H23</f>
        <v>1.7</v>
      </c>
      <c r="K23" s="9">
        <f>'Colorado River'!J23</f>
        <v>17.209</v>
      </c>
    </row>
    <row r="24" spans="1:11" x14ac:dyDescent="0.25">
      <c r="A24" s="18">
        <v>1986</v>
      </c>
      <c r="B24" s="11">
        <f t="shared" si="0"/>
        <v>11.974476000000001</v>
      </c>
      <c r="C24" s="19" t="s">
        <v>44</v>
      </c>
      <c r="D24" s="5">
        <v>23.357818000000002</v>
      </c>
      <c r="E24" s="19" t="s">
        <v>45</v>
      </c>
      <c r="F24" s="7">
        <f>'Colorado River'!G24 + 'Colorado River'!I24</f>
        <v>7.1567230000000004</v>
      </c>
      <c r="G24" s="19" t="s">
        <v>46</v>
      </c>
      <c r="H24" s="15">
        <f>'Colorado River'!V24</f>
        <v>4.2266190000000003</v>
      </c>
      <c r="I24" s="19" t="s">
        <v>42</v>
      </c>
      <c r="J24" s="9">
        <f>'Colorado River'!H24</f>
        <v>1.7</v>
      </c>
      <c r="K24" s="9">
        <f>'Colorado River'!J24</f>
        <v>17.547000000000001</v>
      </c>
    </row>
    <row r="25" spans="1:11" x14ac:dyDescent="0.25">
      <c r="A25" s="18">
        <v>1987</v>
      </c>
      <c r="B25" s="11">
        <f t="shared" si="0"/>
        <v>4.4850119999999976</v>
      </c>
      <c r="C25" s="19" t="s">
        <v>44</v>
      </c>
      <c r="D25" s="5">
        <v>16.367951999999999</v>
      </c>
      <c r="E25" s="19" t="s">
        <v>45</v>
      </c>
      <c r="F25" s="7">
        <f>'Colorado River'!G25 + 'Colorado River'!I25</f>
        <v>7.5890960000000005</v>
      </c>
      <c r="G25" s="19" t="s">
        <v>46</v>
      </c>
      <c r="H25" s="15">
        <f>'Colorado River'!V25</f>
        <v>4.293844</v>
      </c>
      <c r="I25" s="19" t="s">
        <v>42</v>
      </c>
      <c r="J25" s="9">
        <f>'Colorado River'!H25</f>
        <v>1.7</v>
      </c>
      <c r="K25" s="9">
        <f>'Colorado River'!J25</f>
        <v>11.334</v>
      </c>
    </row>
    <row r="26" spans="1:11" x14ac:dyDescent="0.25">
      <c r="A26" s="18">
        <v>1988</v>
      </c>
      <c r="B26" s="11">
        <f t="shared" si="0"/>
        <v>-0.490672</v>
      </c>
      <c r="C26" s="19" t="s">
        <v>44</v>
      </c>
      <c r="D26" s="5">
        <v>12.164187999999999</v>
      </c>
      <c r="E26" s="19" t="s">
        <v>45</v>
      </c>
      <c r="F26" s="7">
        <f>'Colorado River'!G26 + 'Colorado River'!I26</f>
        <v>7.9572359999999991</v>
      </c>
      <c r="G26" s="19" t="s">
        <v>46</v>
      </c>
      <c r="H26" s="15">
        <f>'Colorado River'!V26</f>
        <v>4.6976240000000002</v>
      </c>
      <c r="I26" s="19" t="s">
        <v>42</v>
      </c>
      <c r="J26" s="9">
        <f>'Colorado River'!H26</f>
        <v>1.7</v>
      </c>
      <c r="K26" s="9">
        <f>'Colorado River'!J26</f>
        <v>9.42</v>
      </c>
    </row>
    <row r="27" spans="1:11" x14ac:dyDescent="0.25">
      <c r="A27" s="18">
        <v>1989</v>
      </c>
      <c r="B27" s="11">
        <f t="shared" si="0"/>
        <v>-2.892061</v>
      </c>
      <c r="C27" s="19" t="s">
        <v>44</v>
      </c>
      <c r="D27" s="5">
        <v>10.198378</v>
      </c>
      <c r="E27" s="19" t="s">
        <v>45</v>
      </c>
      <c r="F27" s="7">
        <f>'Colorado River'!G27 + 'Colorado River'!I27</f>
        <v>8.3780269999999994</v>
      </c>
      <c r="G27" s="19" t="s">
        <v>46</v>
      </c>
      <c r="H27" s="15">
        <f>'Colorado River'!V27</f>
        <v>4.7124119999999996</v>
      </c>
      <c r="I27" s="19" t="s">
        <v>42</v>
      </c>
      <c r="J27" s="9">
        <f>'Colorado River'!H27</f>
        <v>1.5</v>
      </c>
      <c r="K27" s="9">
        <f>'Colorado River'!J27</f>
        <v>9.2249999999999996</v>
      </c>
    </row>
    <row r="28" spans="1:11" x14ac:dyDescent="0.25">
      <c r="A28" s="18">
        <v>1990</v>
      </c>
      <c r="B28" s="11">
        <f t="shared" si="0"/>
        <v>-2.8697910000000011</v>
      </c>
      <c r="C28" s="19" t="s">
        <v>44</v>
      </c>
      <c r="D28" s="5">
        <v>9.9730369999999997</v>
      </c>
      <c r="E28" s="19" t="s">
        <v>45</v>
      </c>
      <c r="F28" s="7">
        <f>'Colorado River'!G28 + 'Colorado River'!I28</f>
        <v>8.4337400000000002</v>
      </c>
      <c r="G28" s="19" t="s">
        <v>46</v>
      </c>
      <c r="H28" s="15">
        <f>'Colorado River'!V28</f>
        <v>4.4090879999999997</v>
      </c>
      <c r="I28" s="19" t="s">
        <v>42</v>
      </c>
      <c r="J28" s="9">
        <f>'Colorado River'!H28</f>
        <v>1.5</v>
      </c>
      <c r="K28" s="9">
        <f>'Colorado River'!J28</f>
        <v>9.2049000000000003</v>
      </c>
    </row>
    <row r="29" spans="1:11" x14ac:dyDescent="0.25">
      <c r="A29" s="18">
        <v>1991</v>
      </c>
      <c r="B29" s="11">
        <f t="shared" si="0"/>
        <v>1.126296</v>
      </c>
      <c r="C29" s="19" t="s">
        <v>44</v>
      </c>
      <c r="D29" s="5">
        <v>13.088763</v>
      </c>
      <c r="E29" s="19" t="s">
        <v>45</v>
      </c>
      <c r="F29" s="7">
        <f>'Colorado River'!G29 + 'Colorado River'!I29</f>
        <v>7.7908790000000003</v>
      </c>
      <c r="G29" s="19" t="s">
        <v>46</v>
      </c>
      <c r="H29" s="15">
        <f>'Colorado River'!V29</f>
        <v>4.1715879999999999</v>
      </c>
      <c r="I29" s="19" t="s">
        <v>42</v>
      </c>
      <c r="J29" s="9">
        <f>'Colorado River'!H29</f>
        <v>1.5</v>
      </c>
      <c r="K29" s="9">
        <f>'Colorado River'!J29</f>
        <v>8.9525000000000006</v>
      </c>
    </row>
    <row r="30" spans="1:11" x14ac:dyDescent="0.25">
      <c r="A30" s="18">
        <v>1992</v>
      </c>
      <c r="B30" s="11">
        <f t="shared" si="0"/>
        <v>1.0446620000000006</v>
      </c>
      <c r="C30" s="19" t="s">
        <v>44</v>
      </c>
      <c r="D30" s="5">
        <v>12.229797</v>
      </c>
      <c r="E30" s="19" t="s">
        <v>45</v>
      </c>
      <c r="F30" s="7">
        <f>'Colorado River'!G30 + 'Colorado River'!I30</f>
        <v>7.3246139999999995</v>
      </c>
      <c r="G30" s="19" t="s">
        <v>46</v>
      </c>
      <c r="H30" s="15">
        <f>'Colorado River'!V30</f>
        <v>3.8605209999999999</v>
      </c>
      <c r="I30" s="19" t="s">
        <v>42</v>
      </c>
      <c r="J30" s="9">
        <f>'Colorado River'!H30</f>
        <v>1.5</v>
      </c>
      <c r="K30" s="9">
        <f>'Colorado River'!J30</f>
        <v>7.8273000000000001</v>
      </c>
    </row>
    <row r="31" spans="1:11" x14ac:dyDescent="0.25">
      <c r="A31" s="18">
        <v>1993</v>
      </c>
      <c r="B31" s="11">
        <f t="shared" si="0"/>
        <v>9.2585899999999999</v>
      </c>
      <c r="C31" s="19" t="s">
        <v>44</v>
      </c>
      <c r="D31" s="5">
        <v>21.35594</v>
      </c>
      <c r="E31" s="19" t="s">
        <v>45</v>
      </c>
      <c r="F31" s="7">
        <f>'Colorado River'!G31 + 'Colorado River'!I31</f>
        <v>7.9765250000000005</v>
      </c>
      <c r="G31" s="19" t="s">
        <v>46</v>
      </c>
      <c r="H31" s="15">
        <f>'Colorado River'!V31</f>
        <v>4.120825</v>
      </c>
      <c r="I31" s="19" t="s">
        <v>42</v>
      </c>
      <c r="J31" s="9">
        <f>'Colorado River'!H31</f>
        <v>1.5</v>
      </c>
      <c r="K31" s="9">
        <f>'Colorado River'!J31</f>
        <v>7.4448999999999996</v>
      </c>
    </row>
    <row r="32" spans="1:11" x14ac:dyDescent="0.25">
      <c r="A32" s="18">
        <v>1994</v>
      </c>
      <c r="B32" s="11">
        <f t="shared" si="0"/>
        <v>-1.7304949999999995</v>
      </c>
      <c r="C32" s="19" t="s">
        <v>44</v>
      </c>
      <c r="D32" s="5">
        <v>11.055286000000001</v>
      </c>
      <c r="E32" s="19" t="s">
        <v>45</v>
      </c>
      <c r="F32" s="7">
        <f>'Colorado River'!G32 + 'Colorado River'!I32</f>
        <v>8.3392520000000001</v>
      </c>
      <c r="G32" s="19" t="s">
        <v>46</v>
      </c>
      <c r="H32" s="15">
        <f>'Colorado River'!V32</f>
        <v>4.446529</v>
      </c>
      <c r="I32" s="19" t="s">
        <v>42</v>
      </c>
      <c r="J32" s="9">
        <f>'Colorado River'!H32</f>
        <v>1.5</v>
      </c>
      <c r="K32" s="9">
        <f>'Colorado River'!J32</f>
        <v>9.3519000000000005</v>
      </c>
    </row>
    <row r="33" spans="1:11" x14ac:dyDescent="0.25">
      <c r="A33" s="18">
        <v>1995</v>
      </c>
      <c r="B33" s="11">
        <f t="shared" si="0"/>
        <v>9.2226760000000017</v>
      </c>
      <c r="C33" s="19" t="s">
        <v>44</v>
      </c>
      <c r="D33" s="5">
        <v>21.332581000000001</v>
      </c>
      <c r="E33" s="19" t="s">
        <v>45</v>
      </c>
      <c r="F33" s="7">
        <f>'Colorado River'!G33 + 'Colorado River'!I33</f>
        <v>8.1476649999999999</v>
      </c>
      <c r="G33" s="19" t="s">
        <v>46</v>
      </c>
      <c r="H33" s="15">
        <f>'Colorado River'!V33</f>
        <v>3.96224</v>
      </c>
      <c r="I33" s="19" t="s">
        <v>42</v>
      </c>
      <c r="J33" s="9">
        <f>'Colorado River'!H33</f>
        <v>1.5000009999999999</v>
      </c>
      <c r="K33" s="9">
        <f>'Colorado River'!J33</f>
        <v>8.5449000000000002</v>
      </c>
    </row>
    <row r="34" spans="1:11" x14ac:dyDescent="0.25">
      <c r="A34" s="18">
        <v>1996</v>
      </c>
      <c r="B34" s="11">
        <f t="shared" ref="B34:B64" si="1">D34-( F34 + H34)</f>
        <v>0.94759299999999769</v>
      </c>
      <c r="C34" s="19" t="s">
        <v>44</v>
      </c>
      <c r="D34" s="5">
        <v>14.554964999999999</v>
      </c>
      <c r="E34" s="19" t="s">
        <v>45</v>
      </c>
      <c r="F34" s="7">
        <f>'Colorado River'!G34 + 'Colorado River'!I34</f>
        <v>9.1269540000000013</v>
      </c>
      <c r="G34" s="19" t="s">
        <v>46</v>
      </c>
      <c r="H34" s="15">
        <f>'Colorado River'!V34</f>
        <v>4.4804180000000002</v>
      </c>
      <c r="I34" s="19" t="s">
        <v>42</v>
      </c>
      <c r="J34" s="9">
        <f>'Colorado River'!H34</f>
        <v>1.5000020000000001</v>
      </c>
      <c r="K34" s="9">
        <f>'Colorado River'!J34</f>
        <v>9.9720999999999993</v>
      </c>
    </row>
    <row r="35" spans="1:11" x14ac:dyDescent="0.25">
      <c r="A35" s="18">
        <v>1997</v>
      </c>
      <c r="B35" s="11">
        <f t="shared" si="1"/>
        <v>8.7787190000000024</v>
      </c>
      <c r="C35" s="19" t="s">
        <v>44</v>
      </c>
      <c r="D35" s="5">
        <v>22.038502000000001</v>
      </c>
      <c r="E35" s="19" t="s">
        <v>45</v>
      </c>
      <c r="F35" s="7">
        <f>'Colorado River'!G35 + 'Colorado River'!I35</f>
        <v>9.2138819999999999</v>
      </c>
      <c r="G35" s="19" t="s">
        <v>46</v>
      </c>
      <c r="H35" s="15">
        <f>'Colorado River'!V35</f>
        <v>4.0459009999999997</v>
      </c>
      <c r="I35" s="19" t="s">
        <v>42</v>
      </c>
      <c r="J35" s="9">
        <f>'Colorado River'!H35</f>
        <v>1.7</v>
      </c>
      <c r="K35" s="9">
        <f>'Colorado River'!J35</f>
        <v>11.6691</v>
      </c>
    </row>
    <row r="36" spans="1:11" x14ac:dyDescent="0.25">
      <c r="A36" s="18">
        <v>1998</v>
      </c>
      <c r="B36" s="11">
        <f t="shared" si="1"/>
        <v>4.4843229999999981</v>
      </c>
      <c r="C36" s="19" t="s">
        <v>44</v>
      </c>
      <c r="D36" s="5">
        <v>17.414777999999998</v>
      </c>
      <c r="E36" s="19" t="s">
        <v>45</v>
      </c>
      <c r="F36" s="7">
        <f>'Colorado River'!G36 + 'Colorado River'!I36</f>
        <v>8.7162380000000006</v>
      </c>
      <c r="G36" s="19" t="s">
        <v>46</v>
      </c>
      <c r="H36" s="15">
        <f>'Colorado River'!V36</f>
        <v>4.2142169999999997</v>
      </c>
      <c r="I36" s="19" t="s">
        <v>42</v>
      </c>
      <c r="J36" s="9">
        <f>'Colorado River'!H36</f>
        <v>1.7</v>
      </c>
      <c r="K36" s="9">
        <f>'Colorado River'!J36</f>
        <v>12.774699999999999</v>
      </c>
    </row>
    <row r="37" spans="1:11" x14ac:dyDescent="0.25">
      <c r="A37" s="18">
        <v>1999</v>
      </c>
      <c r="B37" s="11">
        <f t="shared" si="1"/>
        <v>2.7778380000000009</v>
      </c>
      <c r="C37" s="19" t="s">
        <v>44</v>
      </c>
      <c r="D37" s="5">
        <v>16.377268000000001</v>
      </c>
      <c r="E37" s="19" t="s">
        <v>45</v>
      </c>
      <c r="F37" s="7">
        <f>'Colorado River'!G37 + 'Colorado River'!I37</f>
        <v>9.1065699999999996</v>
      </c>
      <c r="G37" s="19" t="s">
        <v>46</v>
      </c>
      <c r="H37" s="15">
        <f>'Colorado River'!V37</f>
        <v>4.4928600000000003</v>
      </c>
      <c r="I37" s="19" t="s">
        <v>42</v>
      </c>
      <c r="J37" s="9">
        <f>'Colorado River'!H37</f>
        <v>1.7</v>
      </c>
      <c r="K37" s="9">
        <f>'Colorado River'!J37</f>
        <v>11.032999999999999</v>
      </c>
    </row>
    <row r="38" spans="1:11" x14ac:dyDescent="0.25">
      <c r="A38" s="18">
        <v>2000</v>
      </c>
      <c r="B38" s="11">
        <f t="shared" si="1"/>
        <v>-3.1310010000000013</v>
      </c>
      <c r="C38" s="19" t="s">
        <v>44</v>
      </c>
      <c r="D38" s="5">
        <v>10.811978</v>
      </c>
      <c r="E38" s="19" t="s">
        <v>45</v>
      </c>
      <c r="F38" s="7">
        <f>'Colorado River'!G38 + 'Colorado River'!I38</f>
        <v>9.163253000000001</v>
      </c>
      <c r="G38" s="19" t="s">
        <v>46</v>
      </c>
      <c r="H38" s="15">
        <f>'Colorado River'!V38</f>
        <v>4.7797260000000001</v>
      </c>
      <c r="I38" s="19" t="s">
        <v>42</v>
      </c>
      <c r="J38" s="9">
        <f>'Colorado River'!H38</f>
        <v>1.7</v>
      </c>
      <c r="K38" s="9">
        <f>'Colorado River'!J38</f>
        <v>10.692</v>
      </c>
    </row>
    <row r="39" spans="1:11" x14ac:dyDescent="0.25">
      <c r="A39" s="18">
        <v>2001</v>
      </c>
      <c r="B39" s="11">
        <f t="shared" si="1"/>
        <v>-3.0253300000000003</v>
      </c>
      <c r="C39" s="19" t="s">
        <v>44</v>
      </c>
      <c r="D39" s="5">
        <v>11.168315</v>
      </c>
      <c r="E39" s="19" t="s">
        <v>45</v>
      </c>
      <c r="F39" s="7">
        <f>'Colorado River'!G39 + 'Colorado River'!I39</f>
        <v>9.2532639999999997</v>
      </c>
      <c r="G39" s="19" t="s">
        <v>46</v>
      </c>
      <c r="H39" s="15">
        <f>'Colorado River'!V39</f>
        <v>4.9403810000000004</v>
      </c>
      <c r="I39" s="19" t="s">
        <v>42</v>
      </c>
      <c r="J39" s="9">
        <f>'Colorado River'!H39</f>
        <v>1.5</v>
      </c>
      <c r="K39" s="9">
        <f>'Colorado River'!J39</f>
        <v>10.2094</v>
      </c>
    </row>
    <row r="40" spans="1:11" x14ac:dyDescent="0.25">
      <c r="A40" s="18">
        <v>2002</v>
      </c>
      <c r="B40" s="11">
        <f t="shared" si="1"/>
        <v>-7.1866990000000008</v>
      </c>
      <c r="C40" s="19" t="s">
        <v>44</v>
      </c>
      <c r="D40" s="5">
        <v>6.2111859999999997</v>
      </c>
      <c r="E40" s="19" t="s">
        <v>45</v>
      </c>
      <c r="F40" s="7">
        <f>'Colorado River'!G40 + 'Colorado River'!I40</f>
        <v>9.4064800000000002</v>
      </c>
      <c r="G40" s="19" t="s">
        <v>46</v>
      </c>
      <c r="H40" s="15">
        <f>'Colorado River'!V40</f>
        <v>3.9914049999999999</v>
      </c>
      <c r="I40" s="19" t="s">
        <v>42</v>
      </c>
      <c r="J40" s="9">
        <f>'Colorado River'!H40</f>
        <v>1.5</v>
      </c>
      <c r="K40" s="9">
        <f>'Colorado River'!J40</f>
        <v>10.4472</v>
      </c>
    </row>
    <row r="41" spans="1:11" x14ac:dyDescent="0.25">
      <c r="A41" s="18">
        <v>2003</v>
      </c>
      <c r="B41" s="11">
        <f t="shared" si="1"/>
        <v>-1.5845389999999995</v>
      </c>
      <c r="C41" s="19" t="s">
        <v>44</v>
      </c>
      <c r="D41" s="5">
        <v>10.898889</v>
      </c>
      <c r="E41" s="19" t="s">
        <v>45</v>
      </c>
      <c r="F41" s="7">
        <f>'Colorado River'!G41 + 'Colorado River'!I41</f>
        <v>8.2159770000000005</v>
      </c>
      <c r="G41" s="19" t="s">
        <v>46</v>
      </c>
      <c r="H41" s="15">
        <f>'Colorado River'!V41</f>
        <v>4.2674510000000003</v>
      </c>
      <c r="I41" s="19" t="s">
        <v>42</v>
      </c>
      <c r="J41" s="9">
        <f>'Colorado River'!H41</f>
        <v>1.5</v>
      </c>
      <c r="K41" s="9">
        <f>'Colorado River'!J41</f>
        <v>9.3817000000000004</v>
      </c>
    </row>
    <row r="42" spans="1:11" x14ac:dyDescent="0.25">
      <c r="A42" s="18">
        <v>2004</v>
      </c>
      <c r="B42" s="11">
        <f t="shared" si="1"/>
        <v>-1.3316529999999993</v>
      </c>
      <c r="C42" s="19" t="s">
        <v>44</v>
      </c>
      <c r="D42" s="5">
        <v>10.627991</v>
      </c>
      <c r="E42" s="19" t="s">
        <v>45</v>
      </c>
      <c r="F42" s="7">
        <f>'Colorado River'!G42 + 'Colorado River'!I42</f>
        <v>8.0193079999999988</v>
      </c>
      <c r="G42" s="19" t="s">
        <v>46</v>
      </c>
      <c r="H42" s="15">
        <f>'Colorado River'!V42</f>
        <v>3.9403359999999998</v>
      </c>
      <c r="I42" s="19" t="s">
        <v>42</v>
      </c>
      <c r="J42" s="9">
        <f>'Colorado River'!H42</f>
        <v>1.5</v>
      </c>
      <c r="K42" s="9">
        <f>'Colorado River'!J42</f>
        <v>9.3446999999999996</v>
      </c>
    </row>
    <row r="43" spans="1:11" x14ac:dyDescent="0.25">
      <c r="A43" s="18">
        <v>2005</v>
      </c>
      <c r="B43" s="11">
        <f t="shared" si="1"/>
        <v>6.7576059999999991</v>
      </c>
      <c r="C43" s="19" t="s">
        <v>44</v>
      </c>
      <c r="D43" s="5">
        <v>18.818753999999998</v>
      </c>
      <c r="E43" s="19" t="s">
        <v>45</v>
      </c>
      <c r="F43" s="7">
        <f>'Colorado River'!G43 + 'Colorado River'!I43</f>
        <v>7.7261250000000006</v>
      </c>
      <c r="G43" s="19" t="s">
        <v>46</v>
      </c>
      <c r="H43" s="15">
        <f>'Colorado River'!V43</f>
        <v>4.3350229999999996</v>
      </c>
      <c r="I43" s="19" t="s">
        <v>42</v>
      </c>
      <c r="J43" s="9">
        <f>'Colorado River'!H43</f>
        <v>1.5</v>
      </c>
      <c r="K43" s="9">
        <f>'Colorado River'!J43</f>
        <v>8.2737999999999996</v>
      </c>
    </row>
    <row r="44" spans="1:11" x14ac:dyDescent="0.25">
      <c r="A44" s="18">
        <v>2006</v>
      </c>
      <c r="B44" s="11">
        <f t="shared" si="1"/>
        <v>1.4409179999999999</v>
      </c>
      <c r="C44" s="19" t="s">
        <v>44</v>
      </c>
      <c r="D44" s="5">
        <v>13.720967999999999</v>
      </c>
      <c r="E44" s="19" t="s">
        <v>45</v>
      </c>
      <c r="F44" s="7">
        <f>'Colorado River'!G44 + 'Colorado River'!I44</f>
        <v>8.0462509999999998</v>
      </c>
      <c r="G44" s="19" t="s">
        <v>46</v>
      </c>
      <c r="H44" s="15">
        <f>'Colorado River'!V44</f>
        <v>4.2337990000000003</v>
      </c>
      <c r="I44" s="19" t="s">
        <v>42</v>
      </c>
      <c r="J44" s="9">
        <f>'Colorado River'!H44</f>
        <v>1.5</v>
      </c>
      <c r="K44" s="9">
        <f>'Colorado River'!J44</f>
        <v>9.2592999999999996</v>
      </c>
    </row>
    <row r="45" spans="1:11" x14ac:dyDescent="0.25">
      <c r="A45" s="18">
        <v>2007</v>
      </c>
      <c r="B45" s="11">
        <f t="shared" si="1"/>
        <v>-0.80389100000000013</v>
      </c>
      <c r="C45" s="19" t="s">
        <v>44</v>
      </c>
      <c r="D45" s="5">
        <v>11.717973000000001</v>
      </c>
      <c r="E45" s="19" t="s">
        <v>45</v>
      </c>
      <c r="F45" s="7">
        <f>'Colorado River'!G45 + 'Colorado River'!I45</f>
        <v>8.0523740000000004</v>
      </c>
      <c r="G45" s="19" t="s">
        <v>46</v>
      </c>
      <c r="H45" s="15">
        <f>'Colorado River'!V45</f>
        <v>4.4694900000000004</v>
      </c>
      <c r="I45" s="19" t="s">
        <v>42</v>
      </c>
      <c r="J45" s="9">
        <f>'Colorado River'!H45</f>
        <v>1.5</v>
      </c>
      <c r="K45" s="9">
        <f>'Colorado River'!J45</f>
        <v>9.3621099999999995</v>
      </c>
    </row>
    <row r="46" spans="1:11" x14ac:dyDescent="0.25">
      <c r="A46" s="18">
        <v>2008</v>
      </c>
      <c r="B46" s="11">
        <f t="shared" si="1"/>
        <v>3.9232079999999989</v>
      </c>
      <c r="C46" s="19" t="s">
        <v>44</v>
      </c>
      <c r="D46" s="5">
        <v>16.507821</v>
      </c>
      <c r="E46" s="19" t="s">
        <v>45</v>
      </c>
      <c r="F46" s="7">
        <f>'Colorado River'!G46 + 'Colorado River'!I46</f>
        <v>8.098808</v>
      </c>
      <c r="G46" s="19" t="s">
        <v>46</v>
      </c>
      <c r="H46" s="15">
        <f>'Colorado River'!V46</f>
        <v>4.485805</v>
      </c>
      <c r="I46" s="19" t="s">
        <v>42</v>
      </c>
      <c r="J46" s="9">
        <f>'Colorado River'!H46</f>
        <v>1.5</v>
      </c>
      <c r="K46" s="9">
        <f>'Colorado River'!J46</f>
        <v>9.5453399999999995</v>
      </c>
    </row>
    <row r="47" spans="1:11" x14ac:dyDescent="0.25">
      <c r="A47" s="18">
        <v>2009</v>
      </c>
      <c r="B47" s="11">
        <f t="shared" si="1"/>
        <v>1.8348189999999995</v>
      </c>
      <c r="C47" s="19" t="s">
        <v>44</v>
      </c>
      <c r="D47" s="5">
        <v>14.291779</v>
      </c>
      <c r="E47" s="19" t="s">
        <v>45</v>
      </c>
      <c r="F47" s="7">
        <f>'Colorado River'!G47 + 'Colorado River'!I47</f>
        <v>7.9919570000000002</v>
      </c>
      <c r="G47" s="19" t="s">
        <v>46</v>
      </c>
      <c r="H47" s="15">
        <f>'Colorado River'!V47</f>
        <v>4.4650030000000003</v>
      </c>
      <c r="I47" s="19" t="s">
        <v>42</v>
      </c>
      <c r="J47" s="9">
        <f>'Colorado River'!H47</f>
        <v>1.5</v>
      </c>
      <c r="K47" s="9">
        <f>'Colorado River'!J47</f>
        <v>9.4801179999999992</v>
      </c>
    </row>
    <row r="48" spans="1:11" x14ac:dyDescent="0.25">
      <c r="A48" s="18">
        <v>2010</v>
      </c>
      <c r="B48" s="11">
        <f t="shared" si="1"/>
        <v>1.2225770000000011</v>
      </c>
      <c r="C48" s="19" t="s">
        <v>44</v>
      </c>
      <c r="D48" s="5">
        <v>13.527462</v>
      </c>
      <c r="E48" s="19" t="s">
        <v>45</v>
      </c>
      <c r="F48" s="7">
        <f>'Colorado River'!G48 + 'Colorado River'!I48</f>
        <v>7.904439</v>
      </c>
      <c r="G48" s="19" t="s">
        <v>46</v>
      </c>
      <c r="H48" s="15">
        <f>'Colorado River'!V48</f>
        <v>4.4004459999999996</v>
      </c>
      <c r="I48" s="19" t="s">
        <v>42</v>
      </c>
      <c r="J48" s="9">
        <f>'Colorado River'!H48</f>
        <v>1.5</v>
      </c>
      <c r="K48" s="9">
        <f>'Colorado River'!J48</f>
        <v>9.4507940000000001</v>
      </c>
    </row>
    <row r="49" spans="1:11" x14ac:dyDescent="0.25">
      <c r="A49" s="18">
        <v>2011</v>
      </c>
      <c r="B49" s="11">
        <f t="shared" si="1"/>
        <v>8.5102890000000002</v>
      </c>
      <c r="C49" s="19" t="s">
        <v>44</v>
      </c>
      <c r="D49" s="5">
        <v>20.846271999999999</v>
      </c>
      <c r="E49" s="19" t="s">
        <v>45</v>
      </c>
      <c r="F49" s="7">
        <f>'Colorado River'!G49 + 'Colorado River'!I49</f>
        <v>7.8941109999999997</v>
      </c>
      <c r="G49" s="19" t="s">
        <v>46</v>
      </c>
      <c r="H49" s="15">
        <f>'Colorado River'!V49</f>
        <v>4.441872</v>
      </c>
      <c r="I49" s="19" t="s">
        <v>42</v>
      </c>
      <c r="J49" s="9">
        <f>'Colorado River'!H49</f>
        <v>1.4496640000000001</v>
      </c>
      <c r="K49" s="9">
        <f>'Colorado River'!J49</f>
        <v>9.2070000000000007</v>
      </c>
    </row>
    <row r="50" spans="1:11" x14ac:dyDescent="0.25">
      <c r="A50" s="18">
        <v>2012</v>
      </c>
      <c r="B50" s="11">
        <f t="shared" si="1"/>
        <v>-4.3399629999999991</v>
      </c>
      <c r="C50" s="19" t="s">
        <v>44</v>
      </c>
      <c r="D50" s="5">
        <v>8.3368230000000008</v>
      </c>
      <c r="E50" s="19" t="s">
        <v>45</v>
      </c>
      <c r="F50" s="7">
        <f>'Colorado River'!G50 + 'Colorado River'!I50</f>
        <v>8.0518230000000006</v>
      </c>
      <c r="G50" s="19" t="s">
        <v>46</v>
      </c>
      <c r="H50" s="15">
        <f>'Colorado River'!V50</f>
        <v>4.6249630000000002</v>
      </c>
      <c r="I50" s="19" t="s">
        <v>42</v>
      </c>
      <c r="J50" s="9">
        <f>'Colorado River'!H50</f>
        <v>1.3670230000000001</v>
      </c>
      <c r="K50" s="9">
        <f>'Colorado River'!J50</f>
        <v>9.3872560000000007</v>
      </c>
    </row>
    <row r="51" spans="1:11" x14ac:dyDescent="0.25">
      <c r="A51" s="18">
        <v>2013</v>
      </c>
      <c r="B51" s="11">
        <f t="shared" si="1"/>
        <v>-1.3228469999999994</v>
      </c>
      <c r="C51" s="19" t="s">
        <v>44</v>
      </c>
      <c r="D51" s="5">
        <v>10.298778</v>
      </c>
      <c r="E51" s="19" t="s">
        <v>45</v>
      </c>
      <c r="F51" s="7">
        <f>'Colorado River'!G51 + 'Colorado River'!I51</f>
        <v>8.0584469999999992</v>
      </c>
      <c r="G51" s="19" t="s">
        <v>46</v>
      </c>
      <c r="H51" s="15">
        <f>'Colorado River'!V51</f>
        <v>3.5631780000000002</v>
      </c>
      <c r="I51" s="19" t="s">
        <v>42</v>
      </c>
      <c r="J51" s="9">
        <f>'Colorado River'!H51</f>
        <v>1.3731880000000001</v>
      </c>
      <c r="K51" s="9">
        <f>'Colorado River'!J51</f>
        <v>9.3752809999999993</v>
      </c>
    </row>
    <row r="52" spans="1:11" x14ac:dyDescent="0.25">
      <c r="A52" s="18">
        <v>2014</v>
      </c>
      <c r="B52" s="11">
        <f t="shared" si="1"/>
        <v>2.3666880000000017</v>
      </c>
      <c r="C52" s="19" t="s">
        <v>44</v>
      </c>
      <c r="D52" s="5">
        <v>14.56124</v>
      </c>
      <c r="E52" s="19" t="s">
        <v>45</v>
      </c>
      <c r="F52" s="7">
        <f>'Colorado River'!G52 + 'Colorado River'!I52</f>
        <v>8.1825449999999993</v>
      </c>
      <c r="G52" s="19" t="s">
        <v>46</v>
      </c>
      <c r="H52" s="15">
        <f>'Colorado River'!V52</f>
        <v>4.0120069999999997</v>
      </c>
      <c r="I52" s="19" t="s">
        <v>42</v>
      </c>
      <c r="J52" s="9">
        <f>'Colorado River'!H52</f>
        <v>1.443991</v>
      </c>
      <c r="K52" s="9">
        <f>'Colorado River'!J52</f>
        <v>9.6148399999999992</v>
      </c>
    </row>
    <row r="53" spans="1:11" x14ac:dyDescent="0.25">
      <c r="A53" s="18">
        <v>2015</v>
      </c>
      <c r="B53" s="11">
        <f t="shared" si="1"/>
        <v>1.4820810000000009</v>
      </c>
      <c r="C53" s="19" t="s">
        <v>44</v>
      </c>
      <c r="D53" s="5">
        <v>13.422606999999999</v>
      </c>
      <c r="E53" s="19" t="s">
        <v>45</v>
      </c>
      <c r="F53" s="7">
        <f>'Colorado River'!G53 + 'Colorado River'!I53</f>
        <v>7.9640759999999995</v>
      </c>
      <c r="G53" s="19" t="s">
        <v>46</v>
      </c>
      <c r="H53" s="15">
        <f>'Colorado River'!V53</f>
        <v>3.9764499999999998</v>
      </c>
      <c r="I53" s="19" t="s">
        <v>42</v>
      </c>
      <c r="J53" s="9">
        <f>'Colorado River'!H53</f>
        <v>1.5</v>
      </c>
      <c r="K53" s="9">
        <f>'Colorado River'!J53</f>
        <v>9.4139999999999997</v>
      </c>
    </row>
    <row r="54" spans="1:11" x14ac:dyDescent="0.25">
      <c r="A54" s="18">
        <v>2016</v>
      </c>
      <c r="B54" s="11">
        <f t="shared" si="1"/>
        <v>1.7940960000000015</v>
      </c>
      <c r="C54" s="19" t="s">
        <v>44</v>
      </c>
      <c r="D54" s="5">
        <v>13.843877000000001</v>
      </c>
      <c r="E54" s="19" t="s">
        <v>45</v>
      </c>
      <c r="F54" s="7">
        <f>'Colorado River'!G54 + 'Colorado River'!I54</f>
        <v>7.7411700000000003</v>
      </c>
      <c r="G54" s="19" t="s">
        <v>46</v>
      </c>
      <c r="H54" s="15">
        <f>'Colorado River'!V54</f>
        <v>4.308611</v>
      </c>
      <c r="I54" s="19" t="s">
        <v>42</v>
      </c>
      <c r="J54" s="9">
        <f>'Colorado River'!H54</f>
        <v>1.5</v>
      </c>
      <c r="K54" s="9">
        <f>'Colorado River'!J54</f>
        <v>9.2759979999999995</v>
      </c>
    </row>
    <row r="55" spans="1:11" x14ac:dyDescent="0.25">
      <c r="A55" s="18">
        <v>2017</v>
      </c>
      <c r="B55" s="11">
        <f t="shared" si="1"/>
        <v>4.7573860000000021</v>
      </c>
      <c r="C55" s="19" t="s">
        <v>44</v>
      </c>
      <c r="D55" s="5">
        <v>16.767842000000002</v>
      </c>
      <c r="E55" s="19" t="s">
        <v>45</v>
      </c>
      <c r="F55" s="7">
        <f>'Colorado River'!G55 + 'Colorado River'!I55</f>
        <v>7.3011679999999997</v>
      </c>
      <c r="G55" s="19" t="s">
        <v>46</v>
      </c>
      <c r="H55" s="15">
        <f>'Colorado River'!V55</f>
        <v>4.7092879999999999</v>
      </c>
      <c r="I55" s="19" t="s">
        <v>42</v>
      </c>
      <c r="J55" s="9">
        <f>'Colorado River'!H55</f>
        <v>1.5</v>
      </c>
      <c r="K55" s="9">
        <f>'Colorado River'!J55</f>
        <v>8.7300950000000004</v>
      </c>
    </row>
    <row r="56" spans="1:11" x14ac:dyDescent="0.25">
      <c r="A56" s="18">
        <v>2018</v>
      </c>
      <c r="B56" s="11">
        <f t="shared" si="1"/>
        <v>-3.5547789999999999</v>
      </c>
      <c r="C56" s="19" t="s">
        <v>44</v>
      </c>
      <c r="D56" s="5">
        <v>8.6459030000000006</v>
      </c>
      <c r="E56" s="19" t="s">
        <v>45</v>
      </c>
      <c r="F56" s="7">
        <f>'Colorado River'!G56 + 'Colorado River'!I56</f>
        <v>7.6599110000000001</v>
      </c>
      <c r="G56" s="19" t="s">
        <v>46</v>
      </c>
      <c r="H56" s="15">
        <f>'Colorado River'!V56</f>
        <v>4.5407710000000003</v>
      </c>
      <c r="I56" s="19" t="s">
        <v>42</v>
      </c>
      <c r="J56" s="9">
        <f>'Colorado River'!H56</f>
        <v>1.4933270000000001</v>
      </c>
      <c r="K56" s="9">
        <f>'Colorado River'!J56</f>
        <v>9.1163799999999995</v>
      </c>
    </row>
    <row r="57" spans="1:11" x14ac:dyDescent="0.25">
      <c r="A57" s="18">
        <v>2019</v>
      </c>
      <c r="B57" s="11">
        <f t="shared" si="1"/>
        <v>6.6724589999999999</v>
      </c>
      <c r="C57" s="19" t="s">
        <v>44</v>
      </c>
      <c r="D57" s="5">
        <v>18.386348999999999</v>
      </c>
      <c r="E57" s="19" t="s">
        <v>45</v>
      </c>
      <c r="F57" s="7">
        <f>'Colorado River'!G57 + 'Colorado River'!I57</f>
        <v>7.0903169999999989</v>
      </c>
      <c r="G57" s="19" t="s">
        <v>46</v>
      </c>
      <c r="H57" s="15">
        <f>'Colorado River'!V57</f>
        <v>4.6235730000000004</v>
      </c>
      <c r="I57" s="19" t="s">
        <v>42</v>
      </c>
      <c r="J57" s="9">
        <f>'Colorado River'!H57</f>
        <v>1.5</v>
      </c>
      <c r="K57" s="9">
        <f>'Colorado River'!J57</f>
        <v>8.5145820000000008</v>
      </c>
    </row>
    <row r="58" spans="1:11" x14ac:dyDescent="0.25">
      <c r="A58" s="18">
        <v>2020</v>
      </c>
      <c r="B58" s="11">
        <f t="shared" si="1"/>
        <v>-2.484653999999999</v>
      </c>
      <c r="C58" s="19" t="s">
        <v>44</v>
      </c>
      <c r="D58" s="5">
        <v>9.6850050000000003</v>
      </c>
      <c r="E58" s="19" t="s">
        <v>45</v>
      </c>
      <c r="F58" s="7">
        <f>'Colorado River'!G58 + 'Colorado River'!I58</f>
        <v>7.3184019999999999</v>
      </c>
      <c r="G58" s="19" t="s">
        <v>46</v>
      </c>
      <c r="H58" s="15">
        <f>'Colorado River'!V58</f>
        <v>4.8512570000000004</v>
      </c>
      <c r="I58" s="19" t="s">
        <v>42</v>
      </c>
      <c r="J58" s="9">
        <f>'Colorado River'!H58</f>
        <v>1.432606</v>
      </c>
      <c r="K58" s="9">
        <f>'Colorado River'!J58</f>
        <v>8.7827999999999999</v>
      </c>
    </row>
    <row r="59" spans="1:11" x14ac:dyDescent="0.25">
      <c r="A59" s="18">
        <v>2021</v>
      </c>
      <c r="B59" s="11">
        <f t="shared" si="1"/>
        <v>-3.6841790000000003</v>
      </c>
      <c r="C59" s="19" t="s">
        <v>44</v>
      </c>
      <c r="D59" s="5">
        <v>7.8179999999999996</v>
      </c>
      <c r="E59" s="19" t="s">
        <v>45</v>
      </c>
      <c r="F59" s="7">
        <f>'Colorado River'!G59 + 'Colorado River'!I59</f>
        <v>7.5733740000000003</v>
      </c>
      <c r="G59" s="19" t="s">
        <v>46</v>
      </c>
      <c r="H59" s="15">
        <f>'Colorado River'!V59</f>
        <v>3.9288050000000001</v>
      </c>
      <c r="I59" s="19" t="s">
        <v>42</v>
      </c>
      <c r="J59" s="9">
        <f>'Colorado River'!H59</f>
        <v>1.4550609999999999</v>
      </c>
      <c r="K59" s="9">
        <f>'Colorado River'!J59</f>
        <v>9.144952</v>
      </c>
    </row>
    <row r="60" spans="1:11" x14ac:dyDescent="0.25">
      <c r="A60" s="18">
        <v>2022</v>
      </c>
      <c r="B60" s="11">
        <f t="shared" si="1"/>
        <v>-1.1036999999999999</v>
      </c>
      <c r="C60" s="19" t="s">
        <v>44</v>
      </c>
      <c r="D60" s="5">
        <v>10.11</v>
      </c>
      <c r="E60" s="19" t="s">
        <v>45</v>
      </c>
      <c r="F60" s="7">
        <f>'Colorado River'!G60 + 'Colorado River'!I60</f>
        <v>7.1620930000000005</v>
      </c>
      <c r="G60" s="19" t="s">
        <v>46</v>
      </c>
      <c r="H60" s="15">
        <f>'Colorado River'!V60</f>
        <v>4.0516069999999997</v>
      </c>
      <c r="I60" s="19" t="s">
        <v>42</v>
      </c>
      <c r="J60" s="9">
        <f>'Colorado River'!H60</f>
        <v>1.45</v>
      </c>
      <c r="K60" s="9">
        <f>'Colorado River'!J60</f>
        <v>8.7423900000000003</v>
      </c>
    </row>
    <row r="61" spans="1:11" x14ac:dyDescent="0.25">
      <c r="A61" s="18">
        <v>2023</v>
      </c>
      <c r="B61" s="11">
        <f t="shared" si="1"/>
        <v>6.4264349999999997</v>
      </c>
      <c r="C61" s="19" t="s">
        <v>44</v>
      </c>
      <c r="D61" s="5">
        <v>17.388999999999999</v>
      </c>
      <c r="E61" s="19" t="s">
        <v>45</v>
      </c>
      <c r="F61" s="7">
        <f>'Colorado River'!G61 + 'Colorado River'!I61</f>
        <v>6.2505159999999993</v>
      </c>
      <c r="G61" s="19" t="s">
        <v>46</v>
      </c>
      <c r="H61" s="15">
        <f>'Colorado River'!V61</f>
        <v>4.7120490000000004</v>
      </c>
      <c r="I61" s="19" t="s">
        <v>42</v>
      </c>
      <c r="J61" s="9">
        <f>'Colorado River'!H61</f>
        <v>0</v>
      </c>
      <c r="K61" s="9">
        <f>'Colorado River'!J61</f>
        <v>7.4449230000000002</v>
      </c>
    </row>
    <row r="62" spans="1:11" x14ac:dyDescent="0.25">
      <c r="A62" s="18">
        <v>2024</v>
      </c>
      <c r="B62" s="11">
        <f t="shared" si="1"/>
        <v>1.1188160000000007</v>
      </c>
      <c r="C62" s="19" t="s">
        <v>44</v>
      </c>
      <c r="D62" s="5">
        <v>12.132</v>
      </c>
      <c r="E62" s="19" t="s">
        <v>45</v>
      </c>
      <c r="F62" s="7">
        <f>'Colorado River'!G62 + 'Colorado River'!I62</f>
        <v>6.5406870000000001</v>
      </c>
      <c r="G62" s="19" t="s">
        <v>46</v>
      </c>
      <c r="H62" s="15">
        <f>'Colorado River'!V62</f>
        <v>4.4724969999999997</v>
      </c>
      <c r="I62" s="19" t="s">
        <v>42</v>
      </c>
      <c r="J62" s="9">
        <f>'Colorado River'!H62</f>
        <v>1.45</v>
      </c>
      <c r="K62" s="9">
        <f>'Colorado River'!J62</f>
        <v>7.8543630000000002</v>
      </c>
    </row>
    <row r="63" spans="1:11" x14ac:dyDescent="0.25">
      <c r="A63" s="18">
        <v>2025</v>
      </c>
      <c r="B63" s="11">
        <f t="shared" si="1"/>
        <v>-0.43</v>
      </c>
      <c r="C63" s="19" t="s">
        <v>44</v>
      </c>
      <c r="D63" s="5"/>
      <c r="E63" s="19" t="s">
        <v>45</v>
      </c>
      <c r="F63" s="7">
        <f>'Colorado River'!G63 + 'Colorado River'!I63</f>
        <v>0.43</v>
      </c>
      <c r="G63" s="19" t="s">
        <v>46</v>
      </c>
      <c r="H63" s="15">
        <f>'Colorado River'!V63</f>
        <v>0</v>
      </c>
      <c r="I63" s="19" t="s">
        <v>42</v>
      </c>
      <c r="J63" s="9">
        <f>'Colorado River'!H63</f>
        <v>0</v>
      </c>
      <c r="K63" s="9">
        <f>'Colorado River'!J63</f>
        <v>0</v>
      </c>
    </row>
    <row r="64" spans="1:11" x14ac:dyDescent="0.25">
      <c r="A64" s="18">
        <v>2026</v>
      </c>
      <c r="B64" s="11">
        <f t="shared" si="1"/>
        <v>0</v>
      </c>
      <c r="C64" s="19" t="s">
        <v>44</v>
      </c>
      <c r="D64" s="5"/>
      <c r="E64" s="19" t="s">
        <v>45</v>
      </c>
      <c r="F64" s="7">
        <f>'Colorado River'!G64 + 'Colorado River'!I64</f>
        <v>0</v>
      </c>
      <c r="G64" s="19" t="s">
        <v>46</v>
      </c>
      <c r="H64" s="15">
        <f>'Colorado River'!V64</f>
        <v>0</v>
      </c>
      <c r="I64" s="19" t="s">
        <v>42</v>
      </c>
      <c r="J64" s="9">
        <f>'Colorado River'!H64</f>
        <v>0</v>
      </c>
      <c r="K64" s="9">
        <f>'Colorado River'!J64</f>
        <v>0</v>
      </c>
    </row>
    <row r="65" spans="2:9" x14ac:dyDescent="0.25">
      <c r="B65" s="20"/>
      <c r="C65" s="21"/>
      <c r="D65" s="22"/>
      <c r="E65" s="21"/>
      <c r="F65" s="23"/>
      <c r="G65" s="21"/>
      <c r="H65" s="24"/>
      <c r="I65" s="21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1"/>
  <sheetViews>
    <sheetView workbookViewId="0">
      <selection activeCell="D6" sqref="D6"/>
    </sheetView>
  </sheetViews>
  <sheetFormatPr defaultRowHeight="15" x14ac:dyDescent="0.25"/>
  <cols>
    <col min="3" max="3" width="5.42578125" customWidth="1"/>
  </cols>
  <sheetData>
    <row r="1" spans="2:15" ht="12.75" customHeight="1" x14ac:dyDescent="0.25">
      <c r="B1" s="25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7"/>
    </row>
    <row r="2" spans="2:15" ht="12.75" customHeight="1" x14ac:dyDescent="0.25">
      <c r="B2" s="28" t="s">
        <v>47</v>
      </c>
      <c r="C2" s="29" t="s">
        <v>0</v>
      </c>
      <c r="D2" s="30" t="s">
        <v>48</v>
      </c>
      <c r="E2" s="29" t="s">
        <v>49</v>
      </c>
      <c r="F2" s="29"/>
      <c r="G2" s="29"/>
      <c r="H2" s="29"/>
      <c r="I2" s="29" t="s">
        <v>50</v>
      </c>
      <c r="J2" s="29"/>
      <c r="K2" s="29"/>
      <c r="L2" s="29"/>
      <c r="M2" s="29"/>
      <c r="N2" s="29"/>
      <c r="O2" s="31"/>
    </row>
    <row r="3" spans="2:15" ht="12.75" customHeight="1" x14ac:dyDescent="0.25">
      <c r="B3" s="32"/>
      <c r="C3" s="33" t="s">
        <v>51</v>
      </c>
      <c r="D3" s="33" t="s">
        <v>52</v>
      </c>
      <c r="E3" s="34" t="s">
        <v>53</v>
      </c>
      <c r="O3" s="35"/>
    </row>
    <row r="4" spans="2:15" ht="12.75" customHeight="1" x14ac:dyDescent="0.25">
      <c r="B4" s="36"/>
      <c r="C4" s="33" t="s">
        <v>51</v>
      </c>
      <c r="D4" s="33" t="s">
        <v>52</v>
      </c>
      <c r="E4" s="34" t="s">
        <v>54</v>
      </c>
      <c r="F4" s="34"/>
      <c r="G4" s="34"/>
      <c r="O4" s="35"/>
    </row>
    <row r="5" spans="2:15" ht="12.75" customHeight="1" x14ac:dyDescent="0.25">
      <c r="B5" s="37"/>
      <c r="C5" s="33" t="s">
        <v>51</v>
      </c>
      <c r="D5" s="33" t="s">
        <v>52</v>
      </c>
      <c r="E5" s="34" t="s">
        <v>55</v>
      </c>
      <c r="F5" s="34"/>
      <c r="G5" s="34"/>
      <c r="O5" s="35"/>
    </row>
    <row r="6" spans="2:15" ht="12.75" customHeight="1" x14ac:dyDescent="0.25">
      <c r="B6" s="38"/>
      <c r="C6" s="33" t="s">
        <v>51</v>
      </c>
      <c r="D6" s="33" t="s">
        <v>52</v>
      </c>
      <c r="E6" s="34" t="s">
        <v>56</v>
      </c>
      <c r="F6" s="34"/>
      <c r="G6" s="34"/>
      <c r="O6" s="35"/>
    </row>
    <row r="7" spans="2:15" ht="12.75" customHeight="1" x14ac:dyDescent="0.25">
      <c r="B7" s="39"/>
      <c r="C7" s="33" t="s">
        <v>24</v>
      </c>
      <c r="D7" s="33" t="s">
        <v>52</v>
      </c>
      <c r="E7" s="34" t="s">
        <v>57</v>
      </c>
      <c r="O7" s="35"/>
    </row>
    <row r="8" spans="2:15" ht="12.75" customHeight="1" x14ac:dyDescent="0.25">
      <c r="B8" s="40"/>
      <c r="C8" s="33" t="s">
        <v>24</v>
      </c>
      <c r="D8" s="33" t="s">
        <v>52</v>
      </c>
      <c r="E8" s="34" t="s">
        <v>58</v>
      </c>
      <c r="O8" s="35"/>
    </row>
    <row r="9" spans="2:15" ht="12.75" customHeight="1" x14ac:dyDescent="0.25">
      <c r="B9" s="41"/>
      <c r="C9" s="33" t="s">
        <v>24</v>
      </c>
      <c r="D9" s="33" t="s">
        <v>59</v>
      </c>
      <c r="E9" s="34" t="s">
        <v>60</v>
      </c>
      <c r="O9" s="35"/>
    </row>
    <row r="10" spans="2:15" ht="12.75" customHeight="1" x14ac:dyDescent="0.25">
      <c r="B10" s="42"/>
      <c r="C10" s="33"/>
      <c r="D10" s="33"/>
      <c r="O10" s="35"/>
    </row>
    <row r="11" spans="2:15" ht="12.75" customHeight="1" x14ac:dyDescent="0.25">
      <c r="B11" s="42"/>
      <c r="C11" s="33"/>
      <c r="D11" s="33"/>
      <c r="O11" s="35"/>
    </row>
    <row r="12" spans="2:15" ht="12.75" customHeight="1" x14ac:dyDescent="0.25">
      <c r="B12" s="42"/>
      <c r="C12" s="33"/>
      <c r="D12" s="33"/>
      <c r="O12" s="35"/>
    </row>
    <row r="13" spans="2:15" ht="12.75" customHeight="1" x14ac:dyDescent="0.25">
      <c r="B13" s="43"/>
      <c r="C13" s="44"/>
      <c r="D13" s="44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6"/>
    </row>
    <row r="14" spans="2:15" ht="12.75" customHeight="1" x14ac:dyDescent="0.25">
      <c r="B14" s="34"/>
      <c r="C14" s="33"/>
      <c r="D14" s="33"/>
    </row>
    <row r="15" spans="2:15" ht="12.75" customHeight="1" x14ac:dyDescent="0.25">
      <c r="B15" s="34"/>
      <c r="C15" s="33"/>
      <c r="D15" s="33"/>
    </row>
    <row r="16" spans="2:15" ht="12.75" customHeight="1" x14ac:dyDescent="0.25">
      <c r="B16" s="34"/>
      <c r="C16" s="33"/>
      <c r="D16" s="33"/>
    </row>
    <row r="17" spans="2:4" ht="12.75" customHeight="1" x14ac:dyDescent="0.25">
      <c r="B17" s="34"/>
      <c r="C17" s="33"/>
      <c r="D17" s="33"/>
    </row>
    <row r="18" spans="2:4" ht="12.75" customHeight="1" x14ac:dyDescent="0.25">
      <c r="B18" s="34"/>
      <c r="C18" s="33"/>
      <c r="D18" s="33"/>
    </row>
    <row r="19" spans="2:4" ht="12.75" customHeight="1" x14ac:dyDescent="0.25">
      <c r="B19" s="34"/>
      <c r="C19" s="33"/>
      <c r="D19" s="33"/>
    </row>
    <row r="20" spans="2:4" ht="12.75" customHeight="1" x14ac:dyDescent="0.25">
      <c r="B20" s="34"/>
      <c r="C20" s="33"/>
      <c r="D20" s="33"/>
    </row>
    <row r="21" spans="2:4" ht="12.75" customHeight="1" x14ac:dyDescent="0.25">
      <c r="B21" s="34"/>
      <c r="C21" s="33"/>
      <c r="D21" s="33"/>
    </row>
    <row r="22" spans="2:4" ht="12.75" customHeight="1" x14ac:dyDescent="0.25">
      <c r="B22" s="34"/>
      <c r="C22" s="33"/>
      <c r="D22" s="33"/>
    </row>
    <row r="23" spans="2:4" ht="12.75" customHeight="1" x14ac:dyDescent="0.25">
      <c r="B23" s="34"/>
      <c r="C23" s="33"/>
      <c r="D23" s="33"/>
    </row>
    <row r="24" spans="2:4" ht="12.75" customHeight="1" x14ac:dyDescent="0.25">
      <c r="B24" s="34"/>
      <c r="C24" s="33"/>
      <c r="D24" s="33"/>
    </row>
    <row r="25" spans="2:4" ht="12.75" customHeight="1" x14ac:dyDescent="0.25">
      <c r="B25" s="34"/>
      <c r="C25" s="33"/>
      <c r="D25" s="33"/>
    </row>
    <row r="26" spans="2:4" ht="12.75" customHeight="1" x14ac:dyDescent="0.25">
      <c r="B26" s="34"/>
      <c r="C26" s="33"/>
      <c r="D26" s="33"/>
    </row>
    <row r="27" spans="2:4" ht="12.75" customHeight="1" x14ac:dyDescent="0.25">
      <c r="B27" s="34"/>
      <c r="C27" s="33"/>
      <c r="D27" s="33"/>
    </row>
    <row r="28" spans="2:4" ht="12.75" customHeight="1" x14ac:dyDescent="0.25">
      <c r="B28" s="34"/>
      <c r="C28" s="33"/>
      <c r="D28" s="33"/>
    </row>
    <row r="29" spans="2:4" ht="12.75" customHeight="1" x14ac:dyDescent="0.25">
      <c r="B29" s="34"/>
      <c r="C29" s="33"/>
      <c r="D29" s="33"/>
    </row>
    <row r="30" spans="2:4" ht="12.75" customHeight="1" x14ac:dyDescent="0.25">
      <c r="B30" s="34"/>
      <c r="C30" s="33"/>
      <c r="D30" s="33"/>
    </row>
    <row r="31" spans="2:4" ht="12.75" customHeight="1" x14ac:dyDescent="0.25">
      <c r="B31" s="34"/>
      <c r="C31" s="33"/>
      <c r="D31" s="33"/>
    </row>
    <row r="32" spans="2:4" ht="12.75" customHeight="1" x14ac:dyDescent="0.25">
      <c r="B32" s="34"/>
      <c r="C32" s="33"/>
      <c r="D32" s="33"/>
    </row>
    <row r="33" spans="2:4" ht="12.75" customHeight="1" x14ac:dyDescent="0.25">
      <c r="B33" s="34"/>
      <c r="C33" s="33"/>
      <c r="D33" s="33"/>
    </row>
    <row r="34" spans="2:4" ht="12.75" customHeight="1" x14ac:dyDescent="0.25">
      <c r="B34" s="34"/>
      <c r="C34" s="33"/>
      <c r="D34" s="33"/>
    </row>
    <row r="35" spans="2:4" ht="12.75" customHeight="1" x14ac:dyDescent="0.25">
      <c r="B35" s="34"/>
      <c r="C35" s="33"/>
      <c r="D35" s="33"/>
    </row>
    <row r="36" spans="2:4" ht="12.75" customHeight="1" x14ac:dyDescent="0.25">
      <c r="B36" s="34"/>
      <c r="C36" s="33"/>
      <c r="D36" s="33"/>
    </row>
    <row r="37" spans="2:4" ht="12.75" customHeight="1" x14ac:dyDescent="0.25">
      <c r="B37" s="34"/>
      <c r="C37" s="33"/>
      <c r="D37" s="33"/>
    </row>
    <row r="38" spans="2:4" ht="12.75" customHeight="1" x14ac:dyDescent="0.25">
      <c r="B38" s="34"/>
      <c r="C38" s="33"/>
      <c r="D38" s="33"/>
    </row>
    <row r="39" spans="2:4" ht="12.75" customHeight="1" x14ac:dyDescent="0.25">
      <c r="B39" s="34"/>
      <c r="C39" s="33"/>
      <c r="D39" s="33"/>
    </row>
    <row r="40" spans="2:4" ht="12.75" customHeight="1" x14ac:dyDescent="0.25">
      <c r="B40" s="34"/>
      <c r="C40" s="33"/>
      <c r="D40" s="33"/>
    </row>
    <row r="41" spans="2:4" ht="12.75" customHeight="1" x14ac:dyDescent="0.25">
      <c r="B41" s="34"/>
      <c r="C41" s="33"/>
      <c r="D41" s="33"/>
    </row>
    <row r="42" spans="2:4" ht="12.75" customHeight="1" x14ac:dyDescent="0.25">
      <c r="B42" s="34"/>
      <c r="C42" s="33"/>
      <c r="D42" s="33"/>
    </row>
    <row r="43" spans="2:4" ht="12.75" customHeight="1" x14ac:dyDescent="0.25">
      <c r="B43" s="34"/>
    </row>
    <row r="44" spans="2:4" ht="12.75" customHeight="1" x14ac:dyDescent="0.25">
      <c r="B44" s="34"/>
    </row>
    <row r="45" spans="2:4" ht="12.75" customHeight="1" x14ac:dyDescent="0.25">
      <c r="B45" s="34"/>
    </row>
    <row r="46" spans="2:4" ht="12.75" customHeight="1" x14ac:dyDescent="0.25">
      <c r="B46" s="34"/>
    </row>
    <row r="47" spans="2:4" ht="12.75" customHeight="1" x14ac:dyDescent="0.25">
      <c r="B47" s="34"/>
    </row>
    <row r="48" spans="2:4" ht="12.75" customHeight="1" x14ac:dyDescent="0.25">
      <c r="B48" s="34"/>
    </row>
    <row r="49" spans="2:2" ht="12.75" customHeight="1" x14ac:dyDescent="0.25">
      <c r="B49" s="34"/>
    </row>
    <row r="50" spans="2:2" ht="12.75" customHeight="1" x14ac:dyDescent="0.25">
      <c r="B50" s="34"/>
    </row>
    <row r="51" spans="2:2" ht="12.75" customHeight="1" x14ac:dyDescent="0.25">
      <c r="B51" s="47"/>
    </row>
  </sheetData>
  <pageMargins left="0.78749999999999998" right="0.78749999999999998" top="1.05277777777778" bottom="1.05277777777778" header="0.78749999999999998" footer="0.78749999999999998"/>
  <pageSetup orientation="portrait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Colorado River</vt:lpstr>
      <vt:lpstr>iii(c)</vt:lpstr>
      <vt:lpstr>Notes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La Von Millard</cp:lastModifiedBy>
  <dcterms:created xsi:type="dcterms:W3CDTF">2026-03-04T18:48:52Z</dcterms:created>
  <dcterms:modified xsi:type="dcterms:W3CDTF">2026-03-04T19:05:21Z</dcterms:modified>
</cp:coreProperties>
</file>